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47da1cc39480c89/文件/PRPA/"/>
    </mc:Choice>
  </mc:AlternateContent>
  <xr:revisionPtr revIDLastSave="407" documentId="8_{5DAE9076-0318-4A18-9BC6-E60259FA33A2}" xr6:coauthVersionLast="47" xr6:coauthVersionMax="47" xr10:uidLastSave="{33DB10DE-7BA1-44E6-8CE7-1EB2038A9886}"/>
  <bookViews>
    <workbookView xWindow="-110" yWindow="-110" windowWidth="19420" windowHeight="10300" tabRatio="668" activeTab="10" xr2:uid="{A947F4D3-120D-4441-8849-C7301109AB92}"/>
  </bookViews>
  <sheets>
    <sheet name="全年金額" sheetId="7" r:id="rId1"/>
    <sheet name="Mar" sheetId="1" r:id="rId2"/>
    <sheet name="Apr" sheetId="10" r:id="rId3"/>
    <sheet name="May" sheetId="11" r:id="rId4"/>
    <sheet name="Jun" sheetId="12" r:id="rId5"/>
    <sheet name="Jul" sheetId="13" r:id="rId6"/>
    <sheet name="Aug" sheetId="2" r:id="rId7"/>
    <sheet name="Sep" sheetId="3" r:id="rId8"/>
    <sheet name="Oct" sheetId="4" r:id="rId9"/>
    <sheet name="Nov" sheetId="5" r:id="rId10"/>
    <sheet name="Dec" sheetId="6" r:id="rId11"/>
  </sheets>
  <definedNames>
    <definedName name="_xlnm.Print_Titles" localSheetId="1">Mar!$1:$2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0" l="1"/>
  <c r="D7" i="6"/>
  <c r="D6" i="6"/>
  <c r="D4" i="6"/>
  <c r="D3" i="6"/>
  <c r="D7" i="5"/>
  <c r="D6" i="5"/>
  <c r="D4" i="5"/>
  <c r="D3" i="5"/>
  <c r="D7" i="4"/>
  <c r="D6" i="4"/>
  <c r="D4" i="4"/>
  <c r="D3" i="4"/>
  <c r="D7" i="3"/>
  <c r="D6" i="3"/>
  <c r="D4" i="3"/>
  <c r="D3" i="3"/>
  <c r="D7" i="2"/>
  <c r="D6" i="2"/>
  <c r="D4" i="2"/>
  <c r="D3" i="2"/>
  <c r="D7" i="13"/>
  <c r="D6" i="13"/>
  <c r="D4" i="13"/>
  <c r="D3" i="13"/>
  <c r="D7" i="12"/>
  <c r="D6" i="12"/>
  <c r="D4" i="12"/>
  <c r="D3" i="12"/>
  <c r="D7" i="11"/>
  <c r="D6" i="11"/>
  <c r="D4" i="11"/>
  <c r="D3" i="11"/>
  <c r="D7" i="10"/>
  <c r="D6" i="10"/>
  <c r="D4" i="10"/>
  <c r="D3" i="10"/>
  <c r="D7" i="1"/>
  <c r="D6" i="1"/>
  <c r="D4" i="1"/>
  <c r="D3" i="1"/>
  <c r="E25" i="6"/>
  <c r="D25" i="6"/>
  <c r="E25" i="5"/>
  <c r="D25" i="5"/>
  <c r="E27" i="4"/>
  <c r="D27" i="4"/>
  <c r="E2" i="7" a="1"/>
  <c r="B17" i="7" a="1"/>
  <c r="B15" i="7" a="1"/>
  <c r="B16" i="7" a="1"/>
  <c r="B5" i="7" a="1"/>
  <c r="E3" i="7" a="1"/>
  <c r="B14" i="7" a="1"/>
  <c r="E5" i="7" a="1"/>
  <c r="E4" i="7" a="1"/>
  <c r="E4" i="7" l="1"/>
  <c r="E5" i="7"/>
  <c r="E3" i="7"/>
  <c r="E2" i="7"/>
  <c r="B15" i="7"/>
  <c r="B14" i="7"/>
  <c r="B16" i="7"/>
  <c r="B17" i="7"/>
  <c r="B5" i="7"/>
  <c r="E13" i="13" l="1"/>
  <c r="D13" i="13"/>
  <c r="E15" i="12"/>
  <c r="D15" i="12"/>
  <c r="E15" i="11"/>
  <c r="D15" i="11"/>
  <c r="E15" i="10"/>
  <c r="D15" i="10"/>
  <c r="E17" i="3"/>
  <c r="D17" i="3"/>
  <c r="E22" i="2"/>
  <c r="D22" i="2"/>
  <c r="B8" i="7" a="1"/>
  <c r="B10" i="7" a="1"/>
  <c r="B7" i="7" a="1"/>
  <c r="B6" i="7" a="1"/>
  <c r="B13" i="7" a="1"/>
  <c r="B9" i="7" a="1"/>
  <c r="B11" i="7" a="1"/>
  <c r="B12" i="7" a="1"/>
  <c r="B4" i="7" a="1"/>
  <c r="B3" i="7" a="1"/>
  <c r="B8" i="7" l="1"/>
  <c r="B12" i="7"/>
  <c r="B7" i="7"/>
  <c r="B11" i="7"/>
  <c r="B13" i="7"/>
  <c r="B6" i="7"/>
  <c r="B10" i="7"/>
  <c r="B9" i="7"/>
  <c r="B4" i="7"/>
  <c r="B3" i="7"/>
  <c r="D8" i="1"/>
  <c r="D8" i="10" s="1"/>
  <c r="E25" i="1"/>
  <c r="D25" i="1"/>
  <c r="D5" i="11" l="1"/>
  <c r="D8" i="11" s="1"/>
  <c r="D5" i="12" s="1"/>
  <c r="D8" i="12" s="1"/>
  <c r="D5" i="13" s="1"/>
  <c r="D8" i="13" s="1"/>
  <c r="D5" i="2" s="1"/>
  <c r="D8" i="2" s="1"/>
  <c r="D5" i="3" s="1"/>
  <c r="D8" i="3" s="1"/>
  <c r="D5" i="4" s="1"/>
  <c r="D8" i="4" s="1"/>
  <c r="D5" i="5" s="1"/>
  <c r="D8" i="5" s="1"/>
  <c r="D5" i="6" s="1"/>
  <c r="D8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<sst xmlns="http://schemas.openxmlformats.org/spreadsheetml/2006/main" count="486" uniqueCount="84">
  <si>
    <t>日期</t>
    <phoneticPr fontId="1" type="noConversion"/>
  </si>
  <si>
    <t>項目/資助人</t>
    <phoneticPr fontId="1" type="noConversion"/>
  </si>
  <si>
    <t>金額</t>
    <phoneticPr fontId="1" type="noConversion"/>
  </si>
  <si>
    <t>------</t>
    <phoneticPr fontId="1" type="noConversion"/>
  </si>
  <si>
    <t>道婷師兄闔家</t>
    <phoneticPr fontId="1" type="noConversion"/>
  </si>
  <si>
    <t>Carman</t>
  </si>
  <si>
    <t>威師兄</t>
  </si>
  <si>
    <t>Dominic</t>
  </si>
  <si>
    <t>Andy&amp;Iris</t>
  </si>
  <si>
    <t>Ben夫婦</t>
  </si>
  <si>
    <t>德忠夫婦</t>
    <phoneticPr fontId="1" type="noConversion"/>
  </si>
  <si>
    <t>蘇山</t>
    <phoneticPr fontId="1" type="noConversion"/>
  </si>
  <si>
    <t>子彈哥</t>
  </si>
  <si>
    <t>德東</t>
  </si>
  <si>
    <t>Dr.Lao</t>
  </si>
  <si>
    <t>探訪活動資助</t>
    <phoneticPr fontId="1" type="noConversion"/>
  </si>
  <si>
    <t>承前結餘</t>
    <phoneticPr fontId="1" type="noConversion"/>
  </si>
  <si>
    <t>收入</t>
    <phoneticPr fontId="1" type="noConversion"/>
  </si>
  <si>
    <t>支出</t>
    <phoneticPr fontId="1" type="noConversion"/>
  </si>
  <si>
    <t>3月</t>
    <phoneticPr fontId="1" type="noConversion"/>
  </si>
  <si>
    <t>總額：</t>
    <phoneticPr fontId="1" type="noConversion"/>
  </si>
  <si>
    <t>支出</t>
    <phoneticPr fontId="1" type="noConversion"/>
  </si>
  <si>
    <t>收支細節</t>
    <phoneticPr fontId="1" type="noConversion"/>
  </si>
  <si>
    <t>分類</t>
    <phoneticPr fontId="1" type="noConversion"/>
  </si>
  <si>
    <t>摘要</t>
  </si>
  <si>
    <t>摘要</t>
    <phoneticPr fontId="1" type="noConversion"/>
  </si>
  <si>
    <t>三月收入及支出總結</t>
    <phoneticPr fontId="1" type="noConversion"/>
  </si>
  <si>
    <t>本月結餘</t>
    <phoneticPr fontId="1" type="noConversion"/>
  </si>
  <si>
    <t>探訪活動支出</t>
    <phoneticPr fontId="1" type="noConversion"/>
  </si>
  <si>
    <t>收入+上月結餘-支出</t>
    <phoneticPr fontId="1" type="noConversion"/>
  </si>
  <si>
    <t>八月收入及支出總結</t>
    <phoneticPr fontId="1" type="noConversion"/>
  </si>
  <si>
    <t>資助人</t>
    <phoneticPr fontId="1" type="noConversion"/>
  </si>
  <si>
    <t>全年金額</t>
    <phoneticPr fontId="1" type="noConversion"/>
  </si>
  <si>
    <t>學校餐費</t>
    <phoneticPr fontId="1" type="noConversion"/>
  </si>
  <si>
    <t>譚志杰</t>
    <phoneticPr fontId="1" type="noConversion"/>
  </si>
  <si>
    <t>譚志玲</t>
    <phoneticPr fontId="1" type="noConversion"/>
  </si>
  <si>
    <t>九月收入及支出總結</t>
    <phoneticPr fontId="1" type="noConversion"/>
  </si>
  <si>
    <t>8月</t>
    <phoneticPr fontId="1" type="noConversion"/>
  </si>
  <si>
    <t>十月收入及支出總結</t>
    <phoneticPr fontId="1" type="noConversion"/>
  </si>
  <si>
    <t>十二月收入及支出總結</t>
    <phoneticPr fontId="1" type="noConversion"/>
  </si>
  <si>
    <t>11月</t>
    <phoneticPr fontId="1" type="noConversion"/>
  </si>
  <si>
    <t>10月</t>
    <phoneticPr fontId="1" type="noConversion"/>
  </si>
  <si>
    <t>十一月收入及支出總結</t>
    <phoneticPr fontId="1" type="noConversion"/>
  </si>
  <si>
    <t>9月</t>
    <phoneticPr fontId="1" type="noConversion"/>
  </si>
  <si>
    <t>Andy</t>
    <phoneticPr fontId="1" type="noConversion"/>
  </si>
  <si>
    <t>Iris</t>
    <phoneticPr fontId="1" type="noConversion"/>
  </si>
  <si>
    <t>Simon</t>
    <phoneticPr fontId="1" type="noConversion"/>
  </si>
  <si>
    <t>李瓊彩細仔</t>
    <phoneticPr fontId="1" type="noConversion"/>
  </si>
  <si>
    <t>由$0開始</t>
    <phoneticPr fontId="1" type="noConversion"/>
  </si>
  <si>
    <t>四月收入及支出總結</t>
    <phoneticPr fontId="1" type="noConversion"/>
  </si>
  <si>
    <t>五月收入及支出總結</t>
    <phoneticPr fontId="1" type="noConversion"/>
  </si>
  <si>
    <t>4月</t>
    <phoneticPr fontId="1" type="noConversion"/>
  </si>
  <si>
    <t>六月收入及支出總結</t>
    <phoneticPr fontId="1" type="noConversion"/>
  </si>
  <si>
    <t>5月</t>
    <phoneticPr fontId="1" type="noConversion"/>
  </si>
  <si>
    <t>七月收入及支出總結</t>
    <phoneticPr fontId="1" type="noConversion"/>
  </si>
  <si>
    <t>6月</t>
    <phoneticPr fontId="1" type="noConversion"/>
  </si>
  <si>
    <t>7月</t>
    <phoneticPr fontId="1" type="noConversion"/>
  </si>
  <si>
    <t>書本費、雜費</t>
    <phoneticPr fontId="1" type="noConversion"/>
  </si>
  <si>
    <t>Andy</t>
    <phoneticPr fontId="1" type="noConversion"/>
  </si>
  <si>
    <t>Iris</t>
    <phoneticPr fontId="1" type="noConversion"/>
  </si>
  <si>
    <t>德忠夫婦</t>
  </si>
  <si>
    <t>蘇山</t>
  </si>
  <si>
    <t>蘇偉昌闔家</t>
  </si>
  <si>
    <t>Carman</t>
    <phoneticPr fontId="1" type="noConversion"/>
  </si>
  <si>
    <t>助學善款</t>
  </si>
  <si>
    <t>助學善款</t>
    <phoneticPr fontId="1" type="noConversion"/>
  </si>
  <si>
    <t>新興學生</t>
  </si>
  <si>
    <t>學生生活費(新興)</t>
  </si>
  <si>
    <t>學生生活費(新興)</t>
    <phoneticPr fontId="1" type="noConversion"/>
  </si>
  <si>
    <t>探訪活動支出</t>
  </si>
  <si>
    <t>梁嘉權</t>
  </si>
  <si>
    <t>學校餐費</t>
  </si>
  <si>
    <t>梁嘉杰</t>
  </si>
  <si>
    <t>黎迎春</t>
  </si>
  <si>
    <t>蘇鈺婷</t>
  </si>
  <si>
    <t>蘇智彬</t>
  </si>
  <si>
    <t>梁廣平</t>
  </si>
  <si>
    <t>梁幸彩</t>
  </si>
  <si>
    <t>林培佳</t>
  </si>
  <si>
    <t>林嘉敏</t>
  </si>
  <si>
    <t>梁鈺纓</t>
  </si>
  <si>
    <t>Andy&amp;Iris</t>
    <phoneticPr fontId="1" type="noConversion"/>
  </si>
  <si>
    <t>道婷師兄闔家</t>
  </si>
  <si>
    <t>2023全年數據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</si>
</sst>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¥-804]#,##0.00;[Red][$¥-804]\-#,##0.00"/>
    <numFmt numFmtId="177" formatCode="m&quot;月&quot;d&quot;日&quot;;@"/>
  </numFmts>
  <fonts count="2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1D2129"/>
      <name val="文鼎細圓"/>
      <family val="3"/>
      <charset val="136"/>
    </font>
    <font>
      <sz val="10"/>
      <color rgb="FF1D2129"/>
      <name val="文鼎細圓"/>
      <family val="3"/>
      <charset val="136"/>
    </font>
    <font>
      <sz val="12"/>
      <color rgb="FF1D2129"/>
      <name val="微軟正黑體"/>
      <family val="2"/>
      <charset val="136"/>
    </font>
    <font>
      <sz val="12"/>
      <color theme="1"/>
      <name val="文鼎細圓"/>
      <family val="3"/>
      <charset val="136"/>
    </font>
    <font>
      <b/>
      <sz val="18"/>
      <color theme="9" tint="-0.249977111117893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4"/>
      <color theme="1"/>
      <name val="新細明體"/>
      <family val="2"/>
      <charset val="136"/>
      <scheme val="minor"/>
    </font>
    <font>
      <b/>
      <sz val="14"/>
      <color rgb="FF00B0F0"/>
      <name val="文鼎細圓"/>
      <family val="3"/>
      <charset val="136"/>
    </font>
    <font>
      <sz val="14"/>
      <color rgb="FF1D2129"/>
      <name val="文鼎細圓"/>
      <family val="3"/>
      <charset val="136"/>
    </font>
    <font>
      <sz val="14"/>
      <color rgb="FF1D2129"/>
      <name val="微軟正黑體"/>
      <family val="2"/>
      <charset val="136"/>
    </font>
    <font>
      <b/>
      <sz val="14"/>
      <name val="文鼎細圓"/>
      <family val="3"/>
      <charset val="136"/>
    </font>
    <font>
      <b/>
      <sz val="14"/>
      <color rgb="FF00B050"/>
      <name val="文鼎細圓"/>
      <family val="3"/>
      <charset val="136"/>
    </font>
    <font>
      <b/>
      <sz val="14"/>
      <color rgb="FF1D2129"/>
      <name val="文鼎細圓"/>
      <family val="3"/>
      <charset val="136"/>
    </font>
    <font>
      <b/>
      <u val="double"/>
      <sz val="14"/>
      <color rgb="FF1D2129"/>
      <name val="微軟正黑體"/>
      <family val="2"/>
      <charset val="136"/>
    </font>
    <font>
      <sz val="10"/>
      <color theme="1"/>
      <name val="文鼎細圓"/>
      <family val="3"/>
      <charset val="136"/>
    </font>
    <font>
      <b/>
      <sz val="14"/>
      <color theme="8" tint="-0.249977111117893"/>
      <name val="微軟正黑體"/>
      <family val="2"/>
      <charset val="136"/>
    </font>
    <font>
      <b/>
      <sz val="18"/>
      <color theme="8" tint="0.79998168889431442"/>
      <name val="文鼎細圓"/>
      <family val="3"/>
      <charset val="136"/>
    </font>
    <font>
      <sz val="18"/>
      <color theme="8" tint="0.79998168889431442"/>
      <name val="文鼎細圓"/>
      <family val="3"/>
      <charset val="136"/>
    </font>
    <font>
      <sz val="12"/>
      <color theme="8" tint="-0.249977111117893"/>
      <name val="新細明體"/>
      <family val="2"/>
      <charset val="136"/>
      <scheme val="minor"/>
    </font>
    <font>
      <b/>
      <sz val="18"/>
      <color theme="8" tint="-0.249977111117893"/>
      <name val="文鼎細圓"/>
      <family val="3"/>
      <charset val="136"/>
    </font>
    <font>
      <b/>
      <sz val="14"/>
      <color theme="5" tint="-0.249977111117893"/>
      <name val="微軟正黑體"/>
      <family val="2"/>
      <charset val="136"/>
    </font>
    <font>
      <b/>
      <sz val="14"/>
      <color theme="8" tint="-0.499984740745262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5"/>
      <color theme="0"/>
      <name val="微軟正黑體"/>
      <family val="2"/>
      <charset val="136"/>
    </font>
    <font>
      <sz val="15"/>
      <color theme="0"/>
      <name val="微軟正黑體"/>
      <family val="2"/>
      <charset val="136"/>
    </font>
    <font>
      <sz val="15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 style="dotted">
        <color theme="6" tint="-0.499984740745262"/>
      </top>
      <bottom/>
      <diagonal/>
    </border>
    <border>
      <left/>
      <right/>
      <top/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/>
      <bottom/>
      <diagonal/>
    </border>
    <border>
      <left style="dotted">
        <color theme="6" tint="-0.499984740745262"/>
      </left>
      <right/>
      <top/>
      <bottom/>
      <diagonal/>
    </border>
    <border>
      <left style="double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/>
      <top style="dotted">
        <color theme="6" tint="-0.499984740745262"/>
      </top>
      <bottom style="dotted">
        <color theme="6" tint="-0.499984740745262"/>
      </bottom>
      <diagonal/>
    </border>
    <border>
      <left/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/>
      <top style="double">
        <color theme="6" tint="-0.499984740745262"/>
      </top>
      <bottom style="dotted">
        <color theme="6" tint="-0.499984740745262"/>
      </bottom>
      <diagonal/>
    </border>
    <border>
      <left/>
      <right/>
      <top style="double">
        <color theme="6" tint="-0.499984740745262"/>
      </top>
      <bottom style="dotted">
        <color theme="6" tint="-0.499984740745262"/>
      </bottom>
      <diagonal/>
    </border>
    <border>
      <left/>
      <right style="double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/>
      <top style="dotted">
        <color theme="6" tint="-0.499984740745262"/>
      </top>
      <bottom style="double">
        <color theme="6" tint="-0.499984740745262"/>
      </bottom>
      <diagonal/>
    </border>
    <border>
      <left/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176" fontId="12" fillId="0" borderId="3" xfId="0" applyNumberFormat="1" applyFont="1" applyBorder="1" applyAlignment="1">
      <alignment horizontal="right" vertical="center"/>
    </xf>
    <xf numFmtId="0" fontId="15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176" fontId="16" fillId="0" borderId="0" xfId="0" applyNumberFormat="1" applyFont="1" applyAlignment="1">
      <alignment horizontal="right" vertical="center"/>
    </xf>
    <xf numFmtId="177" fontId="2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76" fontId="12" fillId="0" borderId="10" xfId="0" applyNumberFormat="1" applyFont="1" applyBorder="1" applyAlignment="1">
      <alignment horizontal="right" vertical="center"/>
    </xf>
    <xf numFmtId="0" fontId="13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76" fontId="16" fillId="0" borderId="13" xfId="0" applyNumberFormat="1" applyFont="1" applyBorder="1" applyAlignment="1">
      <alignment horizontal="right" vertical="center"/>
    </xf>
    <xf numFmtId="0" fontId="18" fillId="2" borderId="1" xfId="0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8" fillId="5" borderId="10" xfId="0" applyFont="1" applyFill="1" applyBorder="1" applyAlignment="1">
      <alignment horizontal="center" vertical="center"/>
    </xf>
    <xf numFmtId="176" fontId="8" fillId="5" borderId="12" xfId="0" applyNumberFormat="1" applyFont="1" applyFill="1" applyBorder="1" applyAlignment="1">
      <alignment horizontal="right" vertical="center"/>
    </xf>
    <xf numFmtId="0" fontId="6" fillId="5" borderId="13" xfId="0" quotePrefix="1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right" vertical="center"/>
    </xf>
    <xf numFmtId="177" fontId="2" fillId="0" borderId="21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" fillId="0" borderId="22" xfId="0" quotePrefix="1" applyFont="1" applyBorder="1" applyAlignment="1">
      <alignment horizontal="center" vertical="center"/>
    </xf>
    <xf numFmtId="176" fontId="4" fillId="0" borderId="22" xfId="0" applyNumberFormat="1" applyFont="1" applyBorder="1" applyAlignment="1">
      <alignment horizontal="right" vertical="center"/>
    </xf>
    <xf numFmtId="0" fontId="17" fillId="0" borderId="10" xfId="0" applyFont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177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5" fillId="0" borderId="0" xfId="0" applyFont="1">
      <alignment vertical="center"/>
    </xf>
    <xf numFmtId="177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6" fillId="4" borderId="2" xfId="0" applyFont="1" applyFill="1" applyBorder="1" applyAlignment="1">
      <alignment horizontal="center" vertical="center"/>
    </xf>
    <xf numFmtId="0" fontId="27" fillId="4" borderId="2" xfId="0" applyFont="1" applyFill="1" applyBorder="1">
      <alignment vertical="center"/>
    </xf>
    <xf numFmtId="0" fontId="19" fillId="3" borderId="6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6" fillId="5" borderId="11" xfId="0" quotePrefix="1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11" fillId="0" borderId="12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18" fillId="4" borderId="3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22" fillId="2" borderId="16" xfId="0" applyFont="1" applyFill="1" applyBorder="1" applyAlignment="1">
      <alignment horizontal="center" vertical="center"/>
    </xf>
    <xf numFmtId="0" fontId="22" fillId="2" borderId="17" xfId="0" applyFont="1" applyFill="1" applyBorder="1" applyAlignment="1">
      <alignment horizontal="center" vertical="center"/>
    </xf>
    <xf numFmtId="0" fontId="22" fillId="2" borderId="18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5E4DA-5DF7-44D0-A13D-0C48D844B019}">
  <sheetPr>
    <tabColor theme="8" tint="-0.249977111117893"/>
  </sheetPr>
  <dimension ref="A1:E107"/>
  <sheetViews>
    <sheetView workbookViewId="0">
      <selection activeCell="C6" sqref="C6"/>
    </sheetView>
  </sheetViews>
  <sheetFormatPr defaultRowHeight="18" x14ac:dyDescent="0.4"/>
  <cols>
    <col min="1" max="2" width="20.6328125" style="36" customWidth="1"/>
    <col min="3" max="3" width="8.7265625" style="36"/>
    <col min="4" max="5" width="20.6328125" style="36" customWidth="1"/>
    <col min="6" max="16384" width="8.7265625" style="36"/>
  </cols>
  <sheetData>
    <row r="1" spans="1:5" ht="22" customHeight="1" x14ac:dyDescent="0.4">
      <c r="A1" s="41" t="s">
        <v>83</v>
      </c>
      <c r="B1" s="42"/>
      <c r="C1" s="40"/>
      <c r="D1" s="41" t="s">
        <v>83</v>
      </c>
      <c r="E1" s="42"/>
    </row>
    <row r="2" spans="1:5" ht="22" customHeight="1" x14ac:dyDescent="0.4">
      <c r="A2" s="17" t="s">
        <v>31</v>
      </c>
      <c r="B2" s="17" t="s">
        <v>32</v>
      </c>
      <c r="D2" s="32" t="s">
        <v>15</v>
      </c>
      <c r="E2" s="5" cm="1">
        <f t="array" aca="1" ref="E2" ca="1">SUMPRODUCT(SUMIF(INDIRECT("'"&amp;{"mar","apr","may","jun","jul","Aug","sep","oct","nov","dec"}&amp;"'!B:B"), D2, INDIRECT("'"&amp;{"mar","apr","may","jun","jul","Aug","sep","oct","nov","dec"}&amp;"'!D:D")))</f>
        <v>0</v>
      </c>
    </row>
    <row r="3" spans="1:5" ht="22" customHeight="1" x14ac:dyDescent="0.4">
      <c r="A3" s="33" t="s">
        <v>58</v>
      </c>
      <c r="B3" s="5" cm="1">
        <f t="array" aca="1" ref="B3" ca="1">SUMPRODUCT(SUMIF(INDIRECT("'"&amp;{"mar","apr","may","jun","jul","Aug","sep","oct","nov","dec"}&amp;"'!B:B"), A3, INDIRECT("'"&amp;{"mar","apr","may","jun","jul","Aug","sep","oct","nov","dec"}&amp;"'!D:D")))</f>
        <v>1540</v>
      </c>
      <c r="D3" s="32" t="s">
        <v>64</v>
      </c>
      <c r="E3" s="5" cm="1">
        <f t="array" aca="1" ref="E3" ca="1">SUMPRODUCT(SUMIF(INDIRECT("'"&amp;{"mar","apr","may","jun","jul","Aug","sep","oct","nov","dec"}&amp;"'!B:B"), D3, INDIRECT("'"&amp;{"mar","apr","may","jun","jul","Aug","sep","oct","nov","dec"}&amp;"'!D:D")))</f>
        <v>45640</v>
      </c>
    </row>
    <row r="4" spans="1:5" ht="22" customHeight="1" x14ac:dyDescent="0.4">
      <c r="A4" s="33" t="s">
        <v>59</v>
      </c>
      <c r="B4" s="5" cm="1">
        <f t="array" aca="1" ref="B4" ca="1">SUMPRODUCT(SUMIF(INDIRECT("'"&amp;{"mar","apr","may","jun","jul","Aug","sep","oct","nov","dec"}&amp;"'!B:B"), A4, INDIRECT("'"&amp;{"mar","apr","may","jun","jul","Aug","sep","oct","nov","dec"}&amp;"'!D:D")))</f>
        <v>1540</v>
      </c>
      <c r="D4" s="32" t="s">
        <v>69</v>
      </c>
      <c r="E4" s="5" cm="1">
        <f t="array" aca="1" ref="E4" ca="1">SUMPRODUCT(SUMIF(INDIRECT("'"&amp;{"mar","apr","may","jun","jul","Aug","sep","oct","nov","dec"}&amp;"'!B:B"), D4, INDIRECT("'"&amp;{"mar","apr","may","jun","jul","Aug","sep","oct","nov","dec"}&amp;"'!D:D")))</f>
        <v>0</v>
      </c>
    </row>
    <row r="5" spans="1:5" ht="22" customHeight="1" x14ac:dyDescent="0.4">
      <c r="A5" s="33" t="s">
        <v>81</v>
      </c>
      <c r="B5" s="5" cm="1">
        <f t="array" aca="1" ref="B5" ca="1">SUMPRODUCT(SUMIF(INDIRECT("'"&amp;{"mar","apr","may","jun","jul","Aug","sep","oct","nov","dec"}&amp;"'!B:B"), A5, INDIRECT("'"&amp;{"mar","apr","may","jun","jul","Aug","sep","oct","nov","dec"}&amp;"'!D:D")))</f>
        <v>2520</v>
      </c>
      <c r="D5" s="32" t="s">
        <v>67</v>
      </c>
      <c r="E5" s="5" cm="1">
        <f t="array" aca="1" ref="E5" ca="1">SUMPRODUCT(SUMIF(INDIRECT("'"&amp;{"mar","apr","may","jun","jul","Aug","sep","oct","nov","dec"}&amp;"'!B:B"), D5, INDIRECT("'"&amp;{"mar","apr","may","jun","jul","Aug","sep","oct","nov","dec"}&amp;"'!D:D")))</f>
        <v>-22400</v>
      </c>
    </row>
    <row r="6" spans="1:5" ht="22" customHeight="1" x14ac:dyDescent="0.4">
      <c r="A6" s="33" t="s">
        <v>9</v>
      </c>
      <c r="B6" s="5" cm="1">
        <f t="array" aca="1" ref="B6" ca="1">SUMPRODUCT(SUMIF(INDIRECT("'"&amp;{"mar","apr","may","jun","jul","Aug","sep","oct","nov","dec"}&amp;"'!B:B"), A6, INDIRECT("'"&amp;{"mar","apr","may","jun","jul","Aug","sep","oct","nov","dec"}&amp;"'!D:D")))</f>
        <v>4060</v>
      </c>
      <c r="D6" s="31"/>
    </row>
    <row r="7" spans="1:5" ht="22" customHeight="1" x14ac:dyDescent="0.4">
      <c r="A7" s="33" t="s">
        <v>10</v>
      </c>
      <c r="B7" s="5" cm="1">
        <f t="array" aca="1" ref="B7" ca="1">SUMPRODUCT(SUMIF(INDIRECT("'"&amp;{"mar","apr","may","jun","jul","Aug","sep","oct","nov","dec"}&amp;"'!B:B"), A7, INDIRECT("'"&amp;{"mar","apr","may","jun","jul","Aug","sep","oct","nov","dec"}&amp;"'!D:D")))</f>
        <v>4060</v>
      </c>
    </row>
    <row r="8" spans="1:5" ht="22" customHeight="1" x14ac:dyDescent="0.4">
      <c r="A8" s="33" t="s">
        <v>11</v>
      </c>
      <c r="B8" s="5" cm="1">
        <f t="array" aca="1" ref="B8" ca="1">SUMPRODUCT(SUMIF(INDIRECT("'"&amp;{"mar","apr","may","jun","jul","Aug","sep","oct","nov","dec"}&amp;"'!B:B"), A8, INDIRECT("'"&amp;{"mar","apr","may","jun","jul","Aug","sep","oct","nov","dec"}&amp;"'!D:D")))</f>
        <v>4060</v>
      </c>
    </row>
    <row r="9" spans="1:5" ht="22" customHeight="1" x14ac:dyDescent="0.4">
      <c r="A9" s="33" t="s">
        <v>12</v>
      </c>
      <c r="B9" s="5" cm="1">
        <f t="array" aca="1" ref="B9" ca="1">SUMPRODUCT(SUMIF(INDIRECT("'"&amp;{"mar","apr","may","jun","jul","Aug","sep","oct","nov","dec"}&amp;"'!B:B"), A9, INDIRECT("'"&amp;{"mar","apr","may","jun","jul","Aug","sep","oct","nov","dec"}&amp;"'!D:D")))</f>
        <v>4060</v>
      </c>
    </row>
    <row r="10" spans="1:5" ht="22" customHeight="1" x14ac:dyDescent="0.4">
      <c r="A10" s="33" t="s">
        <v>13</v>
      </c>
      <c r="B10" s="5" cm="1">
        <f t="array" aca="1" ref="B10" ca="1">SUMPRODUCT(SUMIF(INDIRECT("'"&amp;{"mar","apr","may","jun","jul","Aug","sep","oct","nov","dec"}&amp;"'!B:B"), A10, INDIRECT("'"&amp;{"mar","apr","may","jun","jul","Aug","sep","oct","nov","dec"}&amp;"'!D:D")))</f>
        <v>4060</v>
      </c>
    </row>
    <row r="11" spans="1:5" ht="22" customHeight="1" x14ac:dyDescent="0.4">
      <c r="A11" s="33" t="s">
        <v>6</v>
      </c>
      <c r="B11" s="5" cm="1">
        <f t="array" aca="1" ref="B11" ca="1">SUMPRODUCT(SUMIF(INDIRECT("'"&amp;{"mar","apr","may","jun","jul","Aug","sep","oct","nov","dec"}&amp;"'!B:B"), A11, INDIRECT("'"&amp;{"mar","apr","may","jun","jul","Aug","sep","oct","nov","dec"}&amp;"'!D:D")))</f>
        <v>4060</v>
      </c>
    </row>
    <row r="12" spans="1:5" ht="22" customHeight="1" x14ac:dyDescent="0.4">
      <c r="A12" s="33" t="s">
        <v>7</v>
      </c>
      <c r="B12" s="5" cm="1">
        <f t="array" aca="1" ref="B12" ca="1">SUMPRODUCT(SUMIF(INDIRECT("'"&amp;{"mar","apr","may","jun","jul","Aug","sep","oct","nov","dec"}&amp;"'!B:B"), A12, INDIRECT("'"&amp;{"mar","apr","may","jun","jul","Aug","sep","oct","nov","dec"}&amp;"'!D:D")))</f>
        <v>4060</v>
      </c>
    </row>
    <row r="13" spans="1:5" ht="22" customHeight="1" x14ac:dyDescent="0.4">
      <c r="A13" s="33" t="s">
        <v>46</v>
      </c>
      <c r="B13" s="5" cm="1">
        <f t="array" aca="1" ref="B13" ca="1">SUMPRODUCT(SUMIF(INDIRECT("'"&amp;{"mar","apr","may","jun","jul","Aug","sep","oct","nov","dec"}&amp;"'!B:B"), A13, INDIRECT("'"&amp;{"mar","apr","may","jun","jul","Aug","sep","oct","nov","dec"}&amp;"'!D:D")))</f>
        <v>1540</v>
      </c>
    </row>
    <row r="14" spans="1:5" ht="22" customHeight="1" x14ac:dyDescent="0.4">
      <c r="A14" s="33" t="s">
        <v>14</v>
      </c>
      <c r="B14" s="5" cm="1">
        <f t="array" aca="1" ref="B14" ca="1">SUMPRODUCT(SUMIF(INDIRECT("'"&amp;{"mar","apr","may","jun","jul","Aug","sep","oct","nov","dec"}&amp;"'!B:B"), A14, INDIRECT("'"&amp;{"mar","apr","may","jun","jul","Aug","sep","oct","nov","dec"}&amp;"'!D:D")))</f>
        <v>2520</v>
      </c>
    </row>
    <row r="15" spans="1:5" ht="22" customHeight="1" x14ac:dyDescent="0.4">
      <c r="A15" s="33" t="s">
        <v>62</v>
      </c>
      <c r="B15" s="5" cm="1">
        <f t="array" aca="1" ref="B15" ca="1">SUMPRODUCT(SUMIF(INDIRECT("'"&amp;{"mar","apr","may","jun","jul","Aug","sep","oct","nov","dec"}&amp;"'!B:B"), A15, INDIRECT("'"&amp;{"mar","apr","may","jun","jul","Aug","sep","oct","nov","dec"}&amp;"'!D:D")))</f>
        <v>2520</v>
      </c>
    </row>
    <row r="16" spans="1:5" ht="22" customHeight="1" x14ac:dyDescent="0.4">
      <c r="A16" s="33" t="s">
        <v>82</v>
      </c>
      <c r="B16" s="5" cm="1">
        <f t="array" aca="1" ref="B16" ca="1">SUMPRODUCT(SUMIF(INDIRECT("'"&amp;{"mar","apr","may","jun","jul","Aug","sep","oct","nov","dec"}&amp;"'!B:B"), A16, INDIRECT("'"&amp;{"mar","apr","may","jun","jul","Aug","sep","oct","nov","dec"}&amp;"'!D:D")))</f>
        <v>2520</v>
      </c>
    </row>
    <row r="17" spans="1:2" ht="22" customHeight="1" x14ac:dyDescent="0.4">
      <c r="A17" s="33" t="s">
        <v>5</v>
      </c>
      <c r="B17" s="5" cm="1">
        <f t="array" aca="1" ref="B17" ca="1">SUMPRODUCT(SUMIF(INDIRECT("'"&amp;{"mar","apr","may","jun","jul","Aug","sep","oct","nov","dec"}&amp;"'!B:B"), A17, INDIRECT("'"&amp;{"mar","apr","may","jun","jul","Aug","sep","oct","nov","dec"}&amp;"'!D:D")))</f>
        <v>2520</v>
      </c>
    </row>
    <row r="18" spans="1:2" ht="22" customHeight="1" x14ac:dyDescent="0.4">
      <c r="A18" s="33"/>
      <c r="B18" s="5"/>
    </row>
    <row r="19" spans="1:2" ht="22" customHeight="1" x14ac:dyDescent="0.4">
      <c r="A19" s="33"/>
      <c r="B19" s="5"/>
    </row>
    <row r="20" spans="1:2" ht="22" customHeight="1" x14ac:dyDescent="0.4">
      <c r="A20" s="33"/>
      <c r="B20" s="5"/>
    </row>
    <row r="21" spans="1:2" ht="22" customHeight="1" x14ac:dyDescent="0.4">
      <c r="A21" s="33"/>
      <c r="B21" s="5"/>
    </row>
    <row r="22" spans="1:2" ht="22" customHeight="1" x14ac:dyDescent="0.4">
      <c r="A22" s="33"/>
      <c r="B22" s="5"/>
    </row>
    <row r="23" spans="1:2" ht="22" customHeight="1" x14ac:dyDescent="0.4">
      <c r="A23" s="33"/>
      <c r="B23" s="5"/>
    </row>
    <row r="24" spans="1:2" ht="22" customHeight="1" x14ac:dyDescent="0.4">
      <c r="A24" s="33"/>
      <c r="B24" s="5"/>
    </row>
    <row r="25" spans="1:2" ht="22" customHeight="1" x14ac:dyDescent="0.4">
      <c r="A25" s="33"/>
      <c r="B25" s="5"/>
    </row>
    <row r="26" spans="1:2" ht="22" customHeight="1" x14ac:dyDescent="0.4">
      <c r="A26" s="33"/>
      <c r="B26" s="5"/>
    </row>
    <row r="27" spans="1:2" ht="22" customHeight="1" x14ac:dyDescent="0.4">
      <c r="A27" s="33"/>
      <c r="B27" s="5"/>
    </row>
    <row r="28" spans="1:2" ht="22" customHeight="1" x14ac:dyDescent="0.4">
      <c r="A28" s="33"/>
      <c r="B28" s="5"/>
    </row>
    <row r="29" spans="1:2" ht="22" customHeight="1" x14ac:dyDescent="0.4">
      <c r="A29" s="33"/>
      <c r="B29" s="5"/>
    </row>
    <row r="30" spans="1:2" ht="20" customHeight="1" x14ac:dyDescent="0.4">
      <c r="A30" s="33"/>
      <c r="B30" s="5"/>
    </row>
    <row r="31" spans="1:2" ht="20" customHeight="1" x14ac:dyDescent="0.4">
      <c r="A31" s="33"/>
      <c r="B31" s="5"/>
    </row>
    <row r="32" spans="1:2" ht="20" customHeight="1" x14ac:dyDescent="0.4">
      <c r="A32" s="34"/>
      <c r="B32" s="5"/>
    </row>
    <row r="33" spans="1:2" ht="20" customHeight="1" x14ac:dyDescent="0.4">
      <c r="A33" s="34"/>
      <c r="B33" s="5"/>
    </row>
    <row r="34" spans="1:2" ht="20" customHeight="1" x14ac:dyDescent="0.4">
      <c r="A34" s="34"/>
      <c r="B34" s="5"/>
    </row>
    <row r="35" spans="1:2" ht="20" customHeight="1" x14ac:dyDescent="0.4">
      <c r="A35" s="34"/>
      <c r="B35" s="5"/>
    </row>
    <row r="36" spans="1:2" ht="20" customHeight="1" x14ac:dyDescent="0.4">
      <c r="A36" s="34"/>
      <c r="B36" s="5"/>
    </row>
    <row r="37" spans="1:2" ht="20" customHeight="1" x14ac:dyDescent="0.4">
      <c r="A37" s="34"/>
      <c r="B37" s="35"/>
    </row>
    <row r="38" spans="1:2" ht="20" customHeight="1" x14ac:dyDescent="0.4">
      <c r="A38" s="34"/>
      <c r="B38" s="35"/>
    </row>
    <row r="39" spans="1:2" ht="20" customHeight="1" x14ac:dyDescent="0.4">
      <c r="A39" s="34"/>
      <c r="B39" s="35"/>
    </row>
    <row r="40" spans="1:2" ht="20" customHeight="1" x14ac:dyDescent="0.4">
      <c r="A40" s="34"/>
      <c r="B40" s="35"/>
    </row>
    <row r="41" spans="1:2" ht="20" customHeight="1" x14ac:dyDescent="0.4">
      <c r="A41" s="34"/>
      <c r="B41" s="35"/>
    </row>
    <row r="42" spans="1:2" ht="20" customHeight="1" x14ac:dyDescent="0.4">
      <c r="A42" s="34"/>
      <c r="B42" s="35"/>
    </row>
    <row r="43" spans="1:2" ht="20" customHeight="1" x14ac:dyDescent="0.4">
      <c r="A43" s="34"/>
      <c r="B43" s="35"/>
    </row>
    <row r="44" spans="1:2" ht="20" customHeight="1" x14ac:dyDescent="0.4">
      <c r="A44" s="34"/>
      <c r="B44" s="35"/>
    </row>
    <row r="45" spans="1:2" ht="20" customHeight="1" x14ac:dyDescent="0.4">
      <c r="A45" s="34"/>
      <c r="B45" s="35"/>
    </row>
    <row r="46" spans="1:2" ht="20" customHeight="1" x14ac:dyDescent="0.4">
      <c r="A46" s="34"/>
      <c r="B46" s="35"/>
    </row>
    <row r="47" spans="1:2" ht="20" customHeight="1" x14ac:dyDescent="0.4">
      <c r="A47" s="34"/>
      <c r="B47" s="35"/>
    </row>
    <row r="48" spans="1:2" x14ac:dyDescent="0.4">
      <c r="A48" s="34"/>
      <c r="B48" s="35"/>
    </row>
    <row r="49" spans="1:2" x14ac:dyDescent="0.4">
      <c r="A49" s="34"/>
      <c r="B49" s="35"/>
    </row>
    <row r="50" spans="1:2" x14ac:dyDescent="0.4">
      <c r="A50" s="34"/>
      <c r="B50" s="35"/>
    </row>
    <row r="51" spans="1:2" x14ac:dyDescent="0.4">
      <c r="A51" s="34"/>
      <c r="B51" s="35"/>
    </row>
    <row r="52" spans="1:2" x14ac:dyDescent="0.4">
      <c r="A52" s="34"/>
      <c r="B52" s="35"/>
    </row>
    <row r="53" spans="1:2" x14ac:dyDescent="0.4">
      <c r="A53" s="34"/>
      <c r="B53" s="35"/>
    </row>
    <row r="54" spans="1:2" x14ac:dyDescent="0.4">
      <c r="A54" s="34"/>
      <c r="B54" s="35"/>
    </row>
    <row r="55" spans="1:2" x14ac:dyDescent="0.4">
      <c r="A55" s="34"/>
      <c r="B55" s="35"/>
    </row>
    <row r="56" spans="1:2" x14ac:dyDescent="0.4">
      <c r="A56" s="34"/>
      <c r="B56" s="35"/>
    </row>
    <row r="57" spans="1:2" x14ac:dyDescent="0.4">
      <c r="A57" s="34"/>
      <c r="B57" s="35"/>
    </row>
    <row r="58" spans="1:2" x14ac:dyDescent="0.4">
      <c r="A58" s="34"/>
      <c r="B58" s="35"/>
    </row>
    <row r="59" spans="1:2" x14ac:dyDescent="0.4">
      <c r="A59" s="34"/>
      <c r="B59" s="35"/>
    </row>
    <row r="60" spans="1:2" x14ac:dyDescent="0.4">
      <c r="A60" s="34"/>
      <c r="B60" s="35"/>
    </row>
    <row r="61" spans="1:2" x14ac:dyDescent="0.4">
      <c r="A61" s="34"/>
      <c r="B61" s="35"/>
    </row>
    <row r="62" spans="1:2" x14ac:dyDescent="0.4">
      <c r="A62" s="34"/>
      <c r="B62" s="35"/>
    </row>
    <row r="63" spans="1:2" x14ac:dyDescent="0.4">
      <c r="A63" s="34"/>
      <c r="B63" s="35"/>
    </row>
    <row r="64" spans="1:2" x14ac:dyDescent="0.4">
      <c r="A64" s="34"/>
      <c r="B64" s="35"/>
    </row>
    <row r="65" spans="1:2" x14ac:dyDescent="0.4">
      <c r="A65" s="34"/>
      <c r="B65" s="35"/>
    </row>
    <row r="66" spans="1:2" x14ac:dyDescent="0.4">
      <c r="A66" s="34"/>
      <c r="B66" s="35"/>
    </row>
    <row r="67" spans="1:2" x14ac:dyDescent="0.4">
      <c r="A67" s="34"/>
      <c r="B67" s="35"/>
    </row>
    <row r="68" spans="1:2" x14ac:dyDescent="0.4">
      <c r="A68" s="34"/>
      <c r="B68" s="35"/>
    </row>
    <row r="69" spans="1:2" x14ac:dyDescent="0.4">
      <c r="A69" s="34"/>
      <c r="B69" s="35"/>
    </row>
    <row r="70" spans="1:2" x14ac:dyDescent="0.4">
      <c r="A70" s="34"/>
      <c r="B70" s="35"/>
    </row>
    <row r="71" spans="1:2" x14ac:dyDescent="0.4">
      <c r="A71" s="34"/>
      <c r="B71" s="35"/>
    </row>
    <row r="72" spans="1:2" x14ac:dyDescent="0.4">
      <c r="A72" s="34"/>
      <c r="B72" s="35"/>
    </row>
    <row r="73" spans="1:2" x14ac:dyDescent="0.4">
      <c r="A73" s="34"/>
      <c r="B73" s="35"/>
    </row>
    <row r="74" spans="1:2" x14ac:dyDescent="0.4">
      <c r="A74" s="34"/>
      <c r="B74" s="35"/>
    </row>
    <row r="75" spans="1:2" x14ac:dyDescent="0.4">
      <c r="A75" s="34"/>
      <c r="B75" s="35"/>
    </row>
    <row r="76" spans="1:2" x14ac:dyDescent="0.4">
      <c r="A76" s="37"/>
      <c r="B76" s="38"/>
    </row>
    <row r="77" spans="1:2" x14ac:dyDescent="0.4">
      <c r="A77" s="34"/>
      <c r="B77" s="35"/>
    </row>
    <row r="78" spans="1:2" x14ac:dyDescent="0.4">
      <c r="A78" s="34"/>
      <c r="B78" s="35"/>
    </row>
    <row r="79" spans="1:2" x14ac:dyDescent="0.4">
      <c r="A79" s="34"/>
      <c r="B79" s="35"/>
    </row>
    <row r="80" spans="1:2" x14ac:dyDescent="0.4">
      <c r="A80" s="34"/>
      <c r="B80" s="35"/>
    </row>
    <row r="81" spans="1:2" x14ac:dyDescent="0.4">
      <c r="A81" s="34"/>
      <c r="B81" s="35"/>
    </row>
    <row r="82" spans="1:2" x14ac:dyDescent="0.4">
      <c r="A82" s="34"/>
      <c r="B82" s="35"/>
    </row>
    <row r="83" spans="1:2" x14ac:dyDescent="0.4">
      <c r="A83" s="34"/>
      <c r="B83" s="35"/>
    </row>
    <row r="84" spans="1:2" x14ac:dyDescent="0.4">
      <c r="A84" s="34"/>
      <c r="B84" s="35"/>
    </row>
    <row r="85" spans="1:2" x14ac:dyDescent="0.4">
      <c r="A85" s="34"/>
      <c r="B85" s="35"/>
    </row>
    <row r="86" spans="1:2" x14ac:dyDescent="0.4">
      <c r="A86" s="34"/>
      <c r="B86" s="35"/>
    </row>
    <row r="87" spans="1:2" x14ac:dyDescent="0.4">
      <c r="A87" s="34"/>
      <c r="B87" s="35"/>
    </row>
    <row r="88" spans="1:2" x14ac:dyDescent="0.4">
      <c r="A88" s="34"/>
      <c r="B88" s="35"/>
    </row>
    <row r="89" spans="1:2" x14ac:dyDescent="0.4">
      <c r="A89" s="34"/>
      <c r="B89" s="35"/>
    </row>
    <row r="90" spans="1:2" x14ac:dyDescent="0.4">
      <c r="A90" s="34"/>
      <c r="B90" s="35"/>
    </row>
    <row r="91" spans="1:2" x14ac:dyDescent="0.4">
      <c r="A91" s="34"/>
      <c r="B91" s="35"/>
    </row>
    <row r="92" spans="1:2" x14ac:dyDescent="0.4">
      <c r="A92" s="34"/>
      <c r="B92" s="35"/>
    </row>
    <row r="93" spans="1:2" x14ac:dyDescent="0.4">
      <c r="A93" s="34"/>
      <c r="B93" s="35"/>
    </row>
    <row r="94" spans="1:2" x14ac:dyDescent="0.4">
      <c r="B94" s="39"/>
    </row>
    <row r="95" spans="1:2" x14ac:dyDescent="0.4">
      <c r="B95" s="39"/>
    </row>
    <row r="96" spans="1:2" x14ac:dyDescent="0.4">
      <c r="B96" s="39"/>
    </row>
    <row r="97" spans="1:2" x14ac:dyDescent="0.4">
      <c r="B97" s="39"/>
    </row>
    <row r="98" spans="1:2" x14ac:dyDescent="0.4">
      <c r="B98" s="39"/>
    </row>
    <row r="99" spans="1:2" x14ac:dyDescent="0.4">
      <c r="B99" s="39"/>
    </row>
    <row r="100" spans="1:2" x14ac:dyDescent="0.4">
      <c r="A100" s="39"/>
      <c r="B100" s="35"/>
    </row>
    <row r="101" spans="1:2" x14ac:dyDescent="0.4">
      <c r="B101" s="39"/>
    </row>
    <row r="102" spans="1:2" x14ac:dyDescent="0.4">
      <c r="B102" s="39"/>
    </row>
    <row r="103" spans="1:2" x14ac:dyDescent="0.4">
      <c r="B103" s="39"/>
    </row>
    <row r="104" spans="1:2" x14ac:dyDescent="0.4">
      <c r="B104" s="39"/>
    </row>
    <row r="105" spans="1:2" x14ac:dyDescent="0.4">
      <c r="B105" s="39"/>
    </row>
    <row r="106" spans="1:2" x14ac:dyDescent="0.4">
      <c r="B106" s="39"/>
    </row>
    <row r="107" spans="1:2" x14ac:dyDescent="0.4">
      <c r="A107" s="39"/>
      <c r="B107" s="39"/>
    </row>
  </sheetData>
  <mergeCells count="2">
    <mergeCell ref="A1:B1"/>
    <mergeCell ref="D1:E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346C-0034-4705-9475-4E429C89FBAD}">
  <dimension ref="A1:F26"/>
  <sheetViews>
    <sheetView showGridLines="0" zoomScale="80" zoomScaleNormal="80" workbookViewId="0">
      <selection activeCell="D6" sqref="D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</cols>
  <sheetData>
    <row r="1" spans="1:6" ht="22" customHeight="1" thickTop="1" x14ac:dyDescent="0.4">
      <c r="A1" s="43" t="s">
        <v>42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41</v>
      </c>
      <c r="C5" s="52"/>
      <c r="D5" s="12">
        <f>Oct!D8</f>
        <v>35040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-5900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29140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45597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45597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45597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x14ac:dyDescent="0.4">
      <c r="A15" s="10">
        <v>45597</v>
      </c>
      <c r="B15" s="27" t="s">
        <v>70</v>
      </c>
      <c r="C15" s="28" t="s">
        <v>71</v>
      </c>
      <c r="D15" s="29"/>
      <c r="E15" s="29">
        <v>-400</v>
      </c>
      <c r="F15" s="30" t="s">
        <v>66</v>
      </c>
    </row>
    <row r="16" spans="1:6" x14ac:dyDescent="0.4">
      <c r="A16" s="10">
        <v>45597</v>
      </c>
      <c r="B16" s="27" t="s">
        <v>72</v>
      </c>
      <c r="C16" s="28" t="s">
        <v>71</v>
      </c>
      <c r="D16" s="29"/>
      <c r="E16" s="29">
        <v>-600</v>
      </c>
      <c r="F16" s="30" t="s">
        <v>66</v>
      </c>
    </row>
    <row r="17" spans="1:6" x14ac:dyDescent="0.4">
      <c r="A17" s="10">
        <v>45597</v>
      </c>
      <c r="B17" s="27" t="s">
        <v>73</v>
      </c>
      <c r="C17" s="28" t="s">
        <v>71</v>
      </c>
      <c r="D17" s="29"/>
      <c r="E17" s="29">
        <v>-400</v>
      </c>
      <c r="F17" s="30" t="s">
        <v>66</v>
      </c>
    </row>
    <row r="18" spans="1:6" x14ac:dyDescent="0.4">
      <c r="A18" s="10">
        <v>45597</v>
      </c>
      <c r="B18" s="27" t="s">
        <v>74</v>
      </c>
      <c r="C18" s="28" t="s">
        <v>71</v>
      </c>
      <c r="D18" s="29"/>
      <c r="E18" s="29">
        <v>-400</v>
      </c>
      <c r="F18" s="30" t="s">
        <v>66</v>
      </c>
    </row>
    <row r="19" spans="1:6" x14ac:dyDescent="0.4">
      <c r="A19" s="10">
        <v>45597</v>
      </c>
      <c r="B19" s="27" t="s">
        <v>75</v>
      </c>
      <c r="C19" s="28" t="s">
        <v>71</v>
      </c>
      <c r="D19" s="29"/>
      <c r="E19" s="29">
        <v>-400</v>
      </c>
      <c r="F19" s="30" t="s">
        <v>66</v>
      </c>
    </row>
    <row r="20" spans="1:6" x14ac:dyDescent="0.4">
      <c r="A20" s="10">
        <v>45597</v>
      </c>
      <c r="B20" s="27" t="s">
        <v>76</v>
      </c>
      <c r="C20" s="28" t="s">
        <v>71</v>
      </c>
      <c r="D20" s="29"/>
      <c r="E20" s="29">
        <v>-400</v>
      </c>
      <c r="F20" s="30" t="s">
        <v>66</v>
      </c>
    </row>
    <row r="21" spans="1:6" x14ac:dyDescent="0.4">
      <c r="A21" s="10">
        <v>45597</v>
      </c>
      <c r="B21" s="27" t="s">
        <v>77</v>
      </c>
      <c r="C21" s="28" t="s">
        <v>71</v>
      </c>
      <c r="D21" s="29"/>
      <c r="E21" s="29">
        <v>-500</v>
      </c>
      <c r="F21" s="30" t="s">
        <v>66</v>
      </c>
    </row>
    <row r="22" spans="1:6" x14ac:dyDescent="0.4">
      <c r="A22" s="10">
        <v>45597</v>
      </c>
      <c r="B22" s="27" t="s">
        <v>78</v>
      </c>
      <c r="C22" s="28" t="s">
        <v>71</v>
      </c>
      <c r="D22" s="29"/>
      <c r="E22" s="29">
        <v>-400</v>
      </c>
      <c r="F22" s="30" t="s">
        <v>66</v>
      </c>
    </row>
    <row r="23" spans="1:6" x14ac:dyDescent="0.4">
      <c r="A23" s="10">
        <v>45597</v>
      </c>
      <c r="B23" s="27" t="s">
        <v>79</v>
      </c>
      <c r="C23" s="28" t="s">
        <v>71</v>
      </c>
      <c r="D23" s="29"/>
      <c r="E23" s="29">
        <v>-400</v>
      </c>
      <c r="F23" s="30" t="s">
        <v>66</v>
      </c>
    </row>
    <row r="24" spans="1:6" x14ac:dyDescent="0.4">
      <c r="A24" s="10">
        <v>45597</v>
      </c>
      <c r="B24" s="27" t="s">
        <v>80</v>
      </c>
      <c r="C24" s="28" t="s">
        <v>71</v>
      </c>
      <c r="D24" s="29"/>
      <c r="E24" s="29">
        <v>-400</v>
      </c>
      <c r="F24" s="30" t="s">
        <v>66</v>
      </c>
    </row>
    <row r="25" spans="1:6" ht="24" thickBot="1" x14ac:dyDescent="0.45">
      <c r="A25" s="49"/>
      <c r="B25" s="50"/>
      <c r="C25" s="25" t="s">
        <v>20</v>
      </c>
      <c r="D25" s="23">
        <f>SUM(D12:D24)</f>
        <v>0</v>
      </c>
      <c r="E25" s="23">
        <f>SUM(E12:E24)</f>
        <v>-5900</v>
      </c>
      <c r="F25" s="24"/>
    </row>
    <row r="26" spans="1:6" ht="17.5" thickTop="1" x14ac:dyDescent="0.4"/>
  </sheetData>
  <mergeCells count="10">
    <mergeCell ref="B7:C7"/>
    <mergeCell ref="B8:C8"/>
    <mergeCell ref="A10:F10"/>
    <mergeCell ref="A25:B25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:F24" xr:uid="{5AED3DC9-A5D5-4658-B1B2-2E3C631076D7}">
      <formula1>"探訪資助,助學善款,探訪活動支出,新興學生"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5000-BE69-48EA-B873-2DBA9A404389}">
  <dimension ref="A1:F26"/>
  <sheetViews>
    <sheetView showGridLines="0" tabSelected="1" zoomScale="80" zoomScaleNormal="80" workbookViewId="0">
      <selection activeCell="D6" sqref="D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</cols>
  <sheetData>
    <row r="1" spans="1:6" ht="22" customHeight="1" thickTop="1" x14ac:dyDescent="0.4">
      <c r="A1" s="62" t="s">
        <v>39</v>
      </c>
      <c r="B1" s="63"/>
      <c r="C1" s="63"/>
      <c r="D1" s="64"/>
    </row>
    <row r="2" spans="1:6" ht="22" customHeight="1" x14ac:dyDescent="0.4">
      <c r="A2" s="18" t="s">
        <v>23</v>
      </c>
      <c r="B2" s="65" t="s">
        <v>25</v>
      </c>
      <c r="C2" s="6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67" t="s">
        <v>40</v>
      </c>
      <c r="C5" s="68"/>
      <c r="D5" s="12">
        <f>Nov!D8</f>
        <v>29140</v>
      </c>
    </row>
    <row r="6" spans="1:6" ht="22" customHeight="1" x14ac:dyDescent="0.4">
      <c r="A6" s="14" t="s">
        <v>18</v>
      </c>
      <c r="B6" s="67" t="s">
        <v>28</v>
      </c>
      <c r="C6" s="68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-5900</v>
      </c>
    </row>
    <row r="8" spans="1:6" ht="22" customHeight="1" thickBot="1" x14ac:dyDescent="0.45">
      <c r="A8" s="15" t="s">
        <v>27</v>
      </c>
      <c r="B8" s="57" t="s">
        <v>29</v>
      </c>
      <c r="C8" s="58"/>
      <c r="D8" s="16">
        <f>SUM(D3:D7)</f>
        <v>23240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59" t="s">
        <v>22</v>
      </c>
      <c r="B10" s="60"/>
      <c r="C10" s="60"/>
      <c r="D10" s="60"/>
      <c r="E10" s="60"/>
      <c r="F10" s="61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45627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45627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45627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x14ac:dyDescent="0.4">
      <c r="A15" s="10">
        <v>45627</v>
      </c>
      <c r="B15" s="27" t="s">
        <v>70</v>
      </c>
      <c r="C15" s="28" t="s">
        <v>71</v>
      </c>
      <c r="D15" s="29"/>
      <c r="E15" s="29">
        <v>-400</v>
      </c>
      <c r="F15" s="30" t="s">
        <v>66</v>
      </c>
    </row>
    <row r="16" spans="1:6" x14ac:dyDescent="0.4">
      <c r="A16" s="10">
        <v>45627</v>
      </c>
      <c r="B16" s="27" t="s">
        <v>72</v>
      </c>
      <c r="C16" s="28" t="s">
        <v>71</v>
      </c>
      <c r="D16" s="29"/>
      <c r="E16" s="29">
        <v>-600</v>
      </c>
      <c r="F16" s="30" t="s">
        <v>66</v>
      </c>
    </row>
    <row r="17" spans="1:6" x14ac:dyDescent="0.4">
      <c r="A17" s="10">
        <v>45627</v>
      </c>
      <c r="B17" s="27" t="s">
        <v>73</v>
      </c>
      <c r="C17" s="28" t="s">
        <v>71</v>
      </c>
      <c r="D17" s="29"/>
      <c r="E17" s="29">
        <v>-400</v>
      </c>
      <c r="F17" s="30" t="s">
        <v>66</v>
      </c>
    </row>
    <row r="18" spans="1:6" x14ac:dyDescent="0.4">
      <c r="A18" s="10">
        <v>45627</v>
      </c>
      <c r="B18" s="27" t="s">
        <v>74</v>
      </c>
      <c r="C18" s="28" t="s">
        <v>71</v>
      </c>
      <c r="D18" s="29"/>
      <c r="E18" s="29">
        <v>-400</v>
      </c>
      <c r="F18" s="30" t="s">
        <v>66</v>
      </c>
    </row>
    <row r="19" spans="1:6" x14ac:dyDescent="0.4">
      <c r="A19" s="10">
        <v>45627</v>
      </c>
      <c r="B19" s="27" t="s">
        <v>75</v>
      </c>
      <c r="C19" s="28" t="s">
        <v>71</v>
      </c>
      <c r="D19" s="29"/>
      <c r="E19" s="29">
        <v>-400</v>
      </c>
      <c r="F19" s="30" t="s">
        <v>66</v>
      </c>
    </row>
    <row r="20" spans="1:6" x14ac:dyDescent="0.4">
      <c r="A20" s="10">
        <v>45627</v>
      </c>
      <c r="B20" s="27" t="s">
        <v>76</v>
      </c>
      <c r="C20" s="28" t="s">
        <v>71</v>
      </c>
      <c r="D20" s="29"/>
      <c r="E20" s="29">
        <v>-400</v>
      </c>
      <c r="F20" s="30" t="s">
        <v>66</v>
      </c>
    </row>
    <row r="21" spans="1:6" x14ac:dyDescent="0.4">
      <c r="A21" s="10">
        <v>45627</v>
      </c>
      <c r="B21" s="27" t="s">
        <v>77</v>
      </c>
      <c r="C21" s="28" t="s">
        <v>71</v>
      </c>
      <c r="D21" s="29"/>
      <c r="E21" s="29">
        <v>-500</v>
      </c>
      <c r="F21" s="30" t="s">
        <v>66</v>
      </c>
    </row>
    <row r="22" spans="1:6" x14ac:dyDescent="0.4">
      <c r="A22" s="10">
        <v>45627</v>
      </c>
      <c r="B22" s="27" t="s">
        <v>78</v>
      </c>
      <c r="C22" s="28" t="s">
        <v>71</v>
      </c>
      <c r="D22" s="29"/>
      <c r="E22" s="29">
        <v>-400</v>
      </c>
      <c r="F22" s="30" t="s">
        <v>66</v>
      </c>
    </row>
    <row r="23" spans="1:6" x14ac:dyDescent="0.4">
      <c r="A23" s="10">
        <v>45627</v>
      </c>
      <c r="B23" s="27" t="s">
        <v>79</v>
      </c>
      <c r="C23" s="28" t="s">
        <v>71</v>
      </c>
      <c r="D23" s="29"/>
      <c r="E23" s="29">
        <v>-400</v>
      </c>
      <c r="F23" s="30" t="s">
        <v>66</v>
      </c>
    </row>
    <row r="24" spans="1:6" x14ac:dyDescent="0.4">
      <c r="A24" s="10">
        <v>45627</v>
      </c>
      <c r="B24" s="27" t="s">
        <v>80</v>
      </c>
      <c r="C24" s="28" t="s">
        <v>71</v>
      </c>
      <c r="D24" s="29"/>
      <c r="E24" s="29">
        <v>-400</v>
      </c>
      <c r="F24" s="30" t="s">
        <v>66</v>
      </c>
    </row>
    <row r="25" spans="1:6" ht="24" thickBot="1" x14ac:dyDescent="0.45">
      <c r="A25" s="49"/>
      <c r="B25" s="50"/>
      <c r="C25" s="25" t="s">
        <v>20</v>
      </c>
      <c r="D25" s="23">
        <f>SUM(D12:D24)</f>
        <v>0</v>
      </c>
      <c r="E25" s="23">
        <f>SUM(E12:E24)</f>
        <v>-5900</v>
      </c>
      <c r="F25" s="24"/>
    </row>
    <row r="26" spans="1:6" ht="17.5" thickTop="1" x14ac:dyDescent="0.4"/>
  </sheetData>
  <mergeCells count="10">
    <mergeCell ref="B7:C7"/>
    <mergeCell ref="B8:C8"/>
    <mergeCell ref="A10:F10"/>
    <mergeCell ref="A25:B25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:F24" xr:uid="{A1BE3077-6B55-469C-A9A4-9BAF737D4ABD}">
      <formula1>"探訪資助,助學善款,探訪活動支出,新興學生"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A1A38-E27B-45C0-B298-00BBB1AF6817}">
  <dimension ref="A1:F26"/>
  <sheetViews>
    <sheetView showGridLines="0" zoomScale="80" zoomScaleNormal="80" workbookViewId="0">
      <selection activeCell="B3" sqref="B3:C3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  <col min="8" max="8" width="10.7265625" customWidth="1"/>
    <col min="9" max="9" width="18.7265625" customWidth="1"/>
    <col min="10" max="10" width="12.7265625" customWidth="1"/>
    <col min="11" max="11" width="16.6328125" customWidth="1"/>
    <col min="12" max="12" width="42.6328125" customWidth="1"/>
  </cols>
  <sheetData>
    <row r="1" spans="1:6" ht="22" customHeight="1" thickTop="1" x14ac:dyDescent="0.4">
      <c r="A1" s="43" t="s">
        <v>26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6400</v>
      </c>
    </row>
    <row r="5" spans="1:6" ht="22" customHeight="1" x14ac:dyDescent="0.4">
      <c r="A5" s="13" t="s">
        <v>16</v>
      </c>
      <c r="B5" s="51" t="s">
        <v>48</v>
      </c>
      <c r="C5" s="52"/>
      <c r="D5" s="12">
        <v>0</v>
      </c>
    </row>
    <row r="6" spans="1:6" ht="22" customHeight="1" x14ac:dyDescent="0.4">
      <c r="A6" s="14" t="s">
        <v>21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21</v>
      </c>
      <c r="B7" s="51" t="s">
        <v>68</v>
      </c>
      <c r="C7" s="52"/>
      <c r="D7" s="12">
        <f>SUMIF(F:F,"新興學生",E:E)</f>
        <v>-1600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4800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45363</v>
      </c>
      <c r="B12" s="1" t="s">
        <v>44</v>
      </c>
      <c r="C12" s="2" t="s">
        <v>3</v>
      </c>
      <c r="D12" s="3">
        <v>640</v>
      </c>
      <c r="E12" s="3"/>
      <c r="F12" s="30" t="s">
        <v>64</v>
      </c>
    </row>
    <row r="13" spans="1:6" x14ac:dyDescent="0.4">
      <c r="A13" s="10">
        <v>45360</v>
      </c>
      <c r="B13" s="1" t="s">
        <v>45</v>
      </c>
      <c r="C13" s="2" t="s">
        <v>3</v>
      </c>
      <c r="D13" s="3">
        <v>640</v>
      </c>
      <c r="E13" s="3"/>
      <c r="F13" s="30" t="s">
        <v>64</v>
      </c>
    </row>
    <row r="14" spans="1:6" x14ac:dyDescent="0.4">
      <c r="A14" s="10">
        <v>45360</v>
      </c>
      <c r="B14" s="1" t="s">
        <v>9</v>
      </c>
      <c r="C14" s="2" t="s">
        <v>3</v>
      </c>
      <c r="D14" s="3">
        <v>640</v>
      </c>
      <c r="E14" s="3"/>
      <c r="F14" s="30" t="s">
        <v>64</v>
      </c>
    </row>
    <row r="15" spans="1:6" x14ac:dyDescent="0.4">
      <c r="A15" s="10">
        <v>45360</v>
      </c>
      <c r="B15" s="1" t="s">
        <v>10</v>
      </c>
      <c r="C15" s="2" t="s">
        <v>3</v>
      </c>
      <c r="D15" s="3">
        <v>640</v>
      </c>
      <c r="E15" s="3"/>
      <c r="F15" s="30" t="s">
        <v>64</v>
      </c>
    </row>
    <row r="16" spans="1:6" x14ac:dyDescent="0.4">
      <c r="A16" s="10">
        <v>45360</v>
      </c>
      <c r="B16" s="1" t="s">
        <v>11</v>
      </c>
      <c r="C16" s="2" t="s">
        <v>3</v>
      </c>
      <c r="D16" s="3">
        <v>640</v>
      </c>
      <c r="E16" s="3"/>
      <c r="F16" s="30" t="s">
        <v>64</v>
      </c>
    </row>
    <row r="17" spans="1:6" x14ac:dyDescent="0.4">
      <c r="A17" s="10">
        <v>45360</v>
      </c>
      <c r="B17" s="1" t="s">
        <v>12</v>
      </c>
      <c r="C17" s="2" t="s">
        <v>3</v>
      </c>
      <c r="D17" s="3">
        <v>640</v>
      </c>
      <c r="E17" s="3"/>
      <c r="F17" s="30" t="s">
        <v>64</v>
      </c>
    </row>
    <row r="18" spans="1:6" x14ac:dyDescent="0.4">
      <c r="A18" s="10">
        <v>45360</v>
      </c>
      <c r="B18" s="1" t="s">
        <v>6</v>
      </c>
      <c r="C18" s="2" t="s">
        <v>3</v>
      </c>
      <c r="D18" s="3">
        <v>640</v>
      </c>
      <c r="E18" s="3"/>
      <c r="F18" s="30" t="s">
        <v>64</v>
      </c>
    </row>
    <row r="19" spans="1:6" x14ac:dyDescent="0.4">
      <c r="A19" s="10">
        <v>45360</v>
      </c>
      <c r="B19" s="1" t="s">
        <v>13</v>
      </c>
      <c r="C19" s="2" t="s">
        <v>3</v>
      </c>
      <c r="D19" s="3">
        <v>640</v>
      </c>
      <c r="E19" s="3"/>
      <c r="F19" s="30" t="s">
        <v>64</v>
      </c>
    </row>
    <row r="20" spans="1:6" x14ac:dyDescent="0.4">
      <c r="A20" s="10">
        <v>45360</v>
      </c>
      <c r="B20" s="1" t="s">
        <v>7</v>
      </c>
      <c r="C20" s="2" t="s">
        <v>3</v>
      </c>
      <c r="D20" s="3">
        <v>640</v>
      </c>
      <c r="E20" s="3"/>
      <c r="F20" s="30" t="s">
        <v>64</v>
      </c>
    </row>
    <row r="21" spans="1:6" x14ac:dyDescent="0.4">
      <c r="A21" s="10">
        <v>45360</v>
      </c>
      <c r="B21" s="1" t="s">
        <v>46</v>
      </c>
      <c r="C21" s="2" t="s">
        <v>3</v>
      </c>
      <c r="D21" s="3">
        <v>640</v>
      </c>
      <c r="E21" s="3"/>
      <c r="F21" s="30" t="s">
        <v>64</v>
      </c>
    </row>
    <row r="22" spans="1:6" x14ac:dyDescent="0.4">
      <c r="A22" s="10">
        <v>45364</v>
      </c>
      <c r="B22" s="1" t="s">
        <v>47</v>
      </c>
      <c r="C22" s="2" t="s">
        <v>33</v>
      </c>
      <c r="D22" s="3"/>
      <c r="E22" s="3">
        <v>-600</v>
      </c>
      <c r="F22" s="30" t="s">
        <v>66</v>
      </c>
    </row>
    <row r="23" spans="1:6" x14ac:dyDescent="0.4">
      <c r="A23" s="10">
        <v>45364</v>
      </c>
      <c r="B23" s="4" t="s">
        <v>34</v>
      </c>
      <c r="C23" s="2" t="s">
        <v>33</v>
      </c>
      <c r="D23" s="3"/>
      <c r="E23" s="3">
        <v>-500</v>
      </c>
      <c r="F23" s="30" t="s">
        <v>66</v>
      </c>
    </row>
    <row r="24" spans="1:6" x14ac:dyDescent="0.4">
      <c r="A24" s="10">
        <v>45364</v>
      </c>
      <c r="B24" s="4" t="s">
        <v>35</v>
      </c>
      <c r="C24" s="2" t="s">
        <v>33</v>
      </c>
      <c r="D24" s="3"/>
      <c r="E24" s="3">
        <v>-500</v>
      </c>
      <c r="F24" s="30" t="s">
        <v>66</v>
      </c>
    </row>
    <row r="25" spans="1:6" ht="24" thickBot="1" x14ac:dyDescent="0.45">
      <c r="A25" s="49"/>
      <c r="B25" s="50"/>
      <c r="C25" s="25" t="s">
        <v>20</v>
      </c>
      <c r="D25" s="23">
        <f>SUM(D12:D24)</f>
        <v>6400</v>
      </c>
      <c r="E25" s="23">
        <f>SUM(E12:E24)</f>
        <v>-1600</v>
      </c>
      <c r="F25" s="24"/>
    </row>
    <row r="26" spans="1:6" ht="17.5" thickTop="1" x14ac:dyDescent="0.4"/>
  </sheetData>
  <mergeCells count="10">
    <mergeCell ref="A1:D1"/>
    <mergeCell ref="A10:F10"/>
    <mergeCell ref="A25:B25"/>
    <mergeCell ref="B6:C6"/>
    <mergeCell ref="B7:C7"/>
    <mergeCell ref="B8:C8"/>
    <mergeCell ref="B2:C2"/>
    <mergeCell ref="B3:C3"/>
    <mergeCell ref="B4:C4"/>
    <mergeCell ref="B5:C5"/>
  </mergeCells>
  <phoneticPr fontId="1" type="noConversion"/>
  <dataValidations count="2">
    <dataValidation allowBlank="1" showInputMessage="1" showErrorMessage="1" promptTitle="分類" prompt="助學善款_x000a_新興_x000a_探訪資助_x000a_探訪活動支出" sqref="F7" xr:uid="{6AC53905-B237-45A3-B472-60A6D9A58DE8}"/>
    <dataValidation type="list" allowBlank="1" showInputMessage="1" showErrorMessage="1" sqref="F12:F24" xr:uid="{137FB248-2A66-42D2-BF0B-4EBE37B3C6E1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AFDB2-6549-4901-A877-898BE4024BBD}">
  <dimension ref="A1:F16"/>
  <sheetViews>
    <sheetView zoomScale="80" zoomScaleNormal="80" workbookViewId="0">
      <selection activeCell="D4" sqref="D4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  <col min="8" max="8" width="10.7265625" customWidth="1"/>
    <col min="9" max="9" width="18.7265625" customWidth="1"/>
    <col min="10" max="10" width="12.7265625" customWidth="1"/>
    <col min="11" max="11" width="16.6328125" customWidth="1"/>
    <col min="12" max="12" width="42.6328125" customWidth="1"/>
  </cols>
  <sheetData>
    <row r="1" spans="1:6" ht="22" customHeight="1" thickTop="1" x14ac:dyDescent="0.4">
      <c r="A1" s="43" t="s">
        <v>49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19</v>
      </c>
      <c r="C5" s="52"/>
      <c r="D5" s="12">
        <f>Mar!D8</f>
        <v>4800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-1600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3200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45383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45383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45383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ht="24" thickBot="1" x14ac:dyDescent="0.45">
      <c r="A15" s="49"/>
      <c r="B15" s="50"/>
      <c r="C15" s="25" t="s">
        <v>20</v>
      </c>
      <c r="D15" s="23">
        <f>SUM(D12:D14)</f>
        <v>0</v>
      </c>
      <c r="E15" s="23">
        <f>SUM(E12:E14)</f>
        <v>-1600</v>
      </c>
      <c r="F15" s="24"/>
    </row>
    <row r="16" spans="1:6" ht="17.5" thickTop="1" x14ac:dyDescent="0.4"/>
  </sheetData>
  <mergeCells count="10">
    <mergeCell ref="B7:C7"/>
    <mergeCell ref="B8:C8"/>
    <mergeCell ref="A10:F10"/>
    <mergeCell ref="A15:B15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:F14" xr:uid="{FA56494E-0382-4C58-A044-AA22FC642D41}">
      <formula1>"探訪資助,助學善款,探訪活動支出,新興學生"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1A56A-7D9F-4C2A-85A2-03C79F3B4DA4}">
  <dimension ref="A1:F16"/>
  <sheetViews>
    <sheetView zoomScale="80" zoomScaleNormal="80" workbookViewId="0">
      <selection activeCell="D6" sqref="D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  <col min="8" max="8" width="10.7265625" customWidth="1"/>
    <col min="9" max="9" width="18.7265625" customWidth="1"/>
    <col min="10" max="10" width="12.7265625" customWidth="1"/>
    <col min="11" max="11" width="16.6328125" customWidth="1"/>
    <col min="12" max="12" width="42.6328125" customWidth="1"/>
  </cols>
  <sheetData>
    <row r="1" spans="1:6" ht="22" customHeight="1" thickTop="1" x14ac:dyDescent="0.4">
      <c r="A1" s="43" t="s">
        <v>50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51</v>
      </c>
      <c r="C5" s="52"/>
      <c r="D5" s="12">
        <f>Apr!D8</f>
        <v>3200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-1600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1600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45413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45413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45413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ht="24" thickBot="1" x14ac:dyDescent="0.45">
      <c r="A15" s="49"/>
      <c r="B15" s="50"/>
      <c r="C15" s="25" t="s">
        <v>20</v>
      </c>
      <c r="D15" s="23">
        <f>SUM(D12:D14)</f>
        <v>0</v>
      </c>
      <c r="E15" s="23">
        <f>SUM(E12:E14)</f>
        <v>-1600</v>
      </c>
      <c r="F15" s="24"/>
    </row>
    <row r="16" spans="1:6" ht="17.5" thickTop="1" x14ac:dyDescent="0.4"/>
  </sheetData>
  <mergeCells count="10">
    <mergeCell ref="B7:C7"/>
    <mergeCell ref="B8:C8"/>
    <mergeCell ref="A10:F10"/>
    <mergeCell ref="A15:B15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:F14" xr:uid="{69DF0FAF-088C-4344-8473-9B872848FDAD}">
      <formula1>"探訪資助,助學善款,探訪活動支出,新興學生"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74670-874A-47D4-BFBA-4D420585CC50}">
  <dimension ref="A1:F16"/>
  <sheetViews>
    <sheetView zoomScale="80" zoomScaleNormal="80" workbookViewId="0">
      <selection activeCell="D6" sqref="D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  <col min="8" max="8" width="10.7265625" customWidth="1"/>
    <col min="9" max="9" width="18.7265625" customWidth="1"/>
    <col min="10" max="10" width="12.7265625" customWidth="1"/>
    <col min="11" max="11" width="16.6328125" customWidth="1"/>
    <col min="12" max="12" width="42.6328125" customWidth="1"/>
  </cols>
  <sheetData>
    <row r="1" spans="1:6" ht="22" customHeight="1" thickTop="1" x14ac:dyDescent="0.4">
      <c r="A1" s="43" t="s">
        <v>52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53</v>
      </c>
      <c r="C5" s="52"/>
      <c r="D5" s="12">
        <f>May!D8</f>
        <v>1600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-1600</v>
      </c>
    </row>
    <row r="8" spans="1:6" ht="22" customHeight="1" thickBot="1" x14ac:dyDescent="0.45">
      <c r="A8" s="15" t="s">
        <v>27</v>
      </c>
      <c r="B8" s="57" t="s">
        <v>29</v>
      </c>
      <c r="C8" s="58"/>
      <c r="D8" s="16">
        <f>SUM(D3:D7)</f>
        <v>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45444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45444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45444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ht="24" thickBot="1" x14ac:dyDescent="0.45">
      <c r="A15" s="49"/>
      <c r="B15" s="50"/>
      <c r="C15" s="25" t="s">
        <v>20</v>
      </c>
      <c r="D15" s="23">
        <f>SUM(D12:D14)</f>
        <v>0</v>
      </c>
      <c r="E15" s="23">
        <f>SUM(E12:E14)</f>
        <v>-1600</v>
      </c>
      <c r="F15" s="24"/>
    </row>
    <row r="16" spans="1:6" ht="17.5" thickTop="1" x14ac:dyDescent="0.4"/>
  </sheetData>
  <mergeCells count="10">
    <mergeCell ref="B7:C7"/>
    <mergeCell ref="B8:C8"/>
    <mergeCell ref="A10:F10"/>
    <mergeCell ref="A15:B15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:F14" xr:uid="{DBF4EE6E-755C-401F-9505-26A369754AAA}">
      <formula1>"探訪資助,助學善款,探訪活動支出,新興學生"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66D09-108D-4369-B8D2-835CA6AF5EFE}">
  <dimension ref="A1:F14"/>
  <sheetViews>
    <sheetView zoomScale="80" zoomScaleNormal="80" workbookViewId="0">
      <selection activeCell="D6" sqref="D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  <col min="8" max="8" width="10.7265625" customWidth="1"/>
    <col min="9" max="9" width="18.7265625" customWidth="1"/>
    <col min="10" max="10" width="12.7265625" customWidth="1"/>
    <col min="11" max="11" width="16.6328125" customWidth="1"/>
    <col min="12" max="12" width="42.6328125" customWidth="1"/>
  </cols>
  <sheetData>
    <row r="1" spans="1:6" ht="22" customHeight="1" thickTop="1" x14ac:dyDescent="0.4">
      <c r="A1" s="43" t="s">
        <v>54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55</v>
      </c>
      <c r="C5" s="52"/>
      <c r="D5" s="12">
        <f>Jun!D8</f>
        <v>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/>
      <c r="B12" s="1"/>
      <c r="C12" s="2" t="s">
        <v>3</v>
      </c>
      <c r="D12" s="3"/>
      <c r="E12" s="3"/>
      <c r="F12" s="30"/>
    </row>
    <row r="13" spans="1:6" ht="24" thickBot="1" x14ac:dyDescent="0.45">
      <c r="A13" s="49"/>
      <c r="B13" s="50"/>
      <c r="C13" s="25" t="s">
        <v>20</v>
      </c>
      <c r="D13" s="23">
        <f>SUM(D12:D12)</f>
        <v>0</v>
      </c>
      <c r="E13" s="23">
        <f>SUM(E12:E12)</f>
        <v>0</v>
      </c>
      <c r="F13" s="24"/>
    </row>
    <row r="14" spans="1:6" ht="17.5" thickTop="1" x14ac:dyDescent="0.4"/>
  </sheetData>
  <mergeCells count="10">
    <mergeCell ref="B7:C7"/>
    <mergeCell ref="B8:C8"/>
    <mergeCell ref="A10:F10"/>
    <mergeCell ref="A13:B13"/>
    <mergeCell ref="A1:D1"/>
    <mergeCell ref="B2:C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2" xr:uid="{4FF1C42B-FA45-4A40-BB96-807B96B5EA22}">
      <formula1>"探訪資助,助學善款,探訪活動支出,新興學生"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FD766-E840-4676-AC28-8FC10BDAD191}">
  <dimension ref="A1:F23"/>
  <sheetViews>
    <sheetView showGridLines="0" zoomScale="80" zoomScaleNormal="80" workbookViewId="0">
      <selection activeCell="B6" sqref="B6:C6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</cols>
  <sheetData>
    <row r="1" spans="1:6" ht="22" customHeight="1" thickTop="1" x14ac:dyDescent="0.4">
      <c r="A1" s="43" t="s">
        <v>30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9000</v>
      </c>
    </row>
    <row r="5" spans="1:6" ht="22" customHeight="1" x14ac:dyDescent="0.4">
      <c r="A5" s="13" t="s">
        <v>16</v>
      </c>
      <c r="B5" s="51" t="s">
        <v>56</v>
      </c>
      <c r="C5" s="52"/>
      <c r="D5" s="12">
        <f>Jul!D8</f>
        <v>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9000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45533</v>
      </c>
      <c r="B12" s="1" t="s">
        <v>44</v>
      </c>
      <c r="C12" s="2" t="s">
        <v>3</v>
      </c>
      <c r="D12" s="3">
        <v>900</v>
      </c>
      <c r="E12" s="3"/>
      <c r="F12" s="30" t="s">
        <v>64</v>
      </c>
    </row>
    <row r="13" spans="1:6" x14ac:dyDescent="0.4">
      <c r="A13" s="10">
        <v>45533</v>
      </c>
      <c r="B13" s="1" t="s">
        <v>45</v>
      </c>
      <c r="C13" s="2" t="s">
        <v>3</v>
      </c>
      <c r="D13" s="3">
        <v>900</v>
      </c>
      <c r="E13" s="3"/>
      <c r="F13" s="30" t="s">
        <v>64</v>
      </c>
    </row>
    <row r="14" spans="1:6" x14ac:dyDescent="0.4">
      <c r="A14" s="10">
        <v>45533</v>
      </c>
      <c r="B14" s="1" t="s">
        <v>9</v>
      </c>
      <c r="C14" s="2" t="s">
        <v>3</v>
      </c>
      <c r="D14" s="3">
        <v>900</v>
      </c>
      <c r="E14" s="3"/>
      <c r="F14" s="30" t="s">
        <v>64</v>
      </c>
    </row>
    <row r="15" spans="1:6" x14ac:dyDescent="0.4">
      <c r="A15" s="10">
        <v>45533</v>
      </c>
      <c r="B15" s="1" t="s">
        <v>10</v>
      </c>
      <c r="C15" s="2" t="s">
        <v>3</v>
      </c>
      <c r="D15" s="3">
        <v>900</v>
      </c>
      <c r="E15" s="3"/>
      <c r="F15" s="30" t="s">
        <v>64</v>
      </c>
    </row>
    <row r="16" spans="1:6" x14ac:dyDescent="0.4">
      <c r="A16" s="10">
        <v>45533</v>
      </c>
      <c r="B16" s="1" t="s">
        <v>11</v>
      </c>
      <c r="C16" s="2" t="s">
        <v>3</v>
      </c>
      <c r="D16" s="3">
        <v>900</v>
      </c>
      <c r="E16" s="3"/>
      <c r="F16" s="30" t="s">
        <v>64</v>
      </c>
    </row>
    <row r="17" spans="1:6" x14ac:dyDescent="0.4">
      <c r="A17" s="10">
        <v>45533</v>
      </c>
      <c r="B17" s="1" t="s">
        <v>12</v>
      </c>
      <c r="C17" s="2" t="s">
        <v>3</v>
      </c>
      <c r="D17" s="3">
        <v>900</v>
      </c>
      <c r="E17" s="3"/>
      <c r="F17" s="30" t="s">
        <v>64</v>
      </c>
    </row>
    <row r="18" spans="1:6" x14ac:dyDescent="0.4">
      <c r="A18" s="10">
        <v>45533</v>
      </c>
      <c r="B18" s="1" t="s">
        <v>6</v>
      </c>
      <c r="C18" s="2" t="s">
        <v>3</v>
      </c>
      <c r="D18" s="3">
        <v>900</v>
      </c>
      <c r="E18" s="3"/>
      <c r="F18" s="30" t="s">
        <v>64</v>
      </c>
    </row>
    <row r="19" spans="1:6" x14ac:dyDescent="0.4">
      <c r="A19" s="10">
        <v>45533</v>
      </c>
      <c r="B19" s="1" t="s">
        <v>13</v>
      </c>
      <c r="C19" s="2" t="s">
        <v>3</v>
      </c>
      <c r="D19" s="3">
        <v>900</v>
      </c>
      <c r="E19" s="3"/>
      <c r="F19" s="30" t="s">
        <v>64</v>
      </c>
    </row>
    <row r="20" spans="1:6" x14ac:dyDescent="0.4">
      <c r="A20" s="10">
        <v>45533</v>
      </c>
      <c r="B20" s="1" t="s">
        <v>7</v>
      </c>
      <c r="C20" s="2" t="s">
        <v>3</v>
      </c>
      <c r="D20" s="3">
        <v>900</v>
      </c>
      <c r="E20" s="3"/>
      <c r="F20" s="30" t="s">
        <v>64</v>
      </c>
    </row>
    <row r="21" spans="1:6" x14ac:dyDescent="0.4">
      <c r="A21" s="10">
        <v>45533</v>
      </c>
      <c r="B21" s="1" t="s">
        <v>46</v>
      </c>
      <c r="C21" s="2" t="s">
        <v>3</v>
      </c>
      <c r="D21" s="3">
        <v>900</v>
      </c>
      <c r="E21" s="3"/>
      <c r="F21" s="30" t="s">
        <v>64</v>
      </c>
    </row>
    <row r="22" spans="1:6" ht="24" thickBot="1" x14ac:dyDescent="0.45">
      <c r="A22" s="49"/>
      <c r="B22" s="50"/>
      <c r="C22" s="25" t="s">
        <v>20</v>
      </c>
      <c r="D22" s="23">
        <f>SUM(D12:D21)</f>
        <v>9000</v>
      </c>
      <c r="E22" s="23">
        <f>SUM(E12:E21)</f>
        <v>0</v>
      </c>
      <c r="F22" s="24"/>
    </row>
    <row r="23" spans="1:6" ht="17.5" thickTop="1" x14ac:dyDescent="0.4"/>
  </sheetData>
  <sortState xmlns:xlrd2="http://schemas.microsoft.com/office/spreadsheetml/2017/richdata2" ref="A12:F21">
    <sortCondition ref="A12:A21"/>
  </sortState>
  <mergeCells count="10">
    <mergeCell ref="B6:C6"/>
    <mergeCell ref="B7:C7"/>
    <mergeCell ref="B8:C8"/>
    <mergeCell ref="A10:F10"/>
    <mergeCell ref="A22:B22"/>
    <mergeCell ref="A1:D1"/>
    <mergeCell ref="B2:C2"/>
    <mergeCell ref="B3:C3"/>
    <mergeCell ref="B4:C4"/>
    <mergeCell ref="B5:C5"/>
  </mergeCells>
  <phoneticPr fontId="1" type="noConversion"/>
  <dataValidations count="1">
    <dataValidation type="list" allowBlank="1" showInputMessage="1" showErrorMessage="1" sqref="F12:F21" xr:uid="{417EFD52-F44F-4EF0-96AD-23020A0B1164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B26E2-17CD-46CD-AD4A-ACD701A9463A}">
  <dimension ref="A1:F18"/>
  <sheetViews>
    <sheetView showGridLines="0" zoomScale="80" zoomScaleNormal="80" workbookViewId="0">
      <selection activeCell="D9" sqref="D9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</cols>
  <sheetData>
    <row r="1" spans="1:6" ht="22" customHeight="1" thickTop="1" x14ac:dyDescent="0.4">
      <c r="A1" s="43" t="s">
        <v>36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0</v>
      </c>
    </row>
    <row r="5" spans="1:6" ht="22" customHeight="1" x14ac:dyDescent="0.4">
      <c r="A5" s="13" t="s">
        <v>16</v>
      </c>
      <c r="B5" s="51" t="s">
        <v>37</v>
      </c>
      <c r="C5" s="52"/>
      <c r="D5" s="12">
        <f>Aug!D8</f>
        <v>9000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-2600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6400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45536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45536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45536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x14ac:dyDescent="0.4">
      <c r="A15" s="10">
        <v>45536</v>
      </c>
      <c r="B15" s="4" t="s">
        <v>34</v>
      </c>
      <c r="C15" s="2" t="s">
        <v>57</v>
      </c>
      <c r="D15" s="3"/>
      <c r="E15" s="3">
        <v>-500</v>
      </c>
      <c r="F15" s="30" t="s">
        <v>66</v>
      </c>
    </row>
    <row r="16" spans="1:6" x14ac:dyDescent="0.4">
      <c r="A16" s="10">
        <v>45536</v>
      </c>
      <c r="B16" s="4" t="s">
        <v>35</v>
      </c>
      <c r="C16" s="2" t="s">
        <v>57</v>
      </c>
      <c r="D16" s="3"/>
      <c r="E16" s="3">
        <v>-500</v>
      </c>
      <c r="F16" s="30" t="s">
        <v>66</v>
      </c>
    </row>
    <row r="17" spans="1:6" ht="24" thickBot="1" x14ac:dyDescent="0.45">
      <c r="A17" s="49"/>
      <c r="B17" s="50"/>
      <c r="C17" s="25" t="s">
        <v>20</v>
      </c>
      <c r="D17" s="23">
        <f>SUM(D12:D16)</f>
        <v>0</v>
      </c>
      <c r="E17" s="23">
        <f>SUM(E12:E16)</f>
        <v>-2600</v>
      </c>
      <c r="F17" s="24"/>
    </row>
    <row r="18" spans="1:6" ht="17.5" thickTop="1" x14ac:dyDescent="0.4"/>
  </sheetData>
  <sortState xmlns:xlrd2="http://schemas.microsoft.com/office/spreadsheetml/2017/richdata2" ref="A12:F16">
    <sortCondition ref="A12:A16"/>
  </sortState>
  <mergeCells count="10">
    <mergeCell ref="A17:B17"/>
    <mergeCell ref="A10:F10"/>
    <mergeCell ref="A1:D1"/>
    <mergeCell ref="B2:C2"/>
    <mergeCell ref="B3:C3"/>
    <mergeCell ref="B4:C4"/>
    <mergeCell ref="B5:C5"/>
    <mergeCell ref="B6:C6"/>
    <mergeCell ref="B7:C7"/>
    <mergeCell ref="B8:C8"/>
  </mergeCells>
  <phoneticPr fontId="1" type="noConversion"/>
  <dataValidations count="1">
    <dataValidation type="list" allowBlank="1" showInputMessage="1" showErrorMessage="1" sqref="F12:F16" xr:uid="{1CF725E4-D6C4-411E-A671-74657D042A5A}">
      <formula1>"探訪資助,助學善款,探訪活動支出,新興學生"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2EBD-4AF7-44B0-B0EA-AE0E24CB27F1}">
  <dimension ref="A1:F28"/>
  <sheetViews>
    <sheetView showGridLines="0" zoomScale="80" zoomScaleNormal="80" workbookViewId="0">
      <selection activeCell="A10" sqref="A10:F10"/>
    </sheetView>
  </sheetViews>
  <sheetFormatPr defaultRowHeight="17" x14ac:dyDescent="0.4"/>
  <cols>
    <col min="1" max="1" width="12.6328125" customWidth="1"/>
    <col min="2" max="2" width="20.6328125" customWidth="1"/>
    <col min="3" max="3" width="12.7265625" customWidth="1"/>
    <col min="4" max="5" width="17.6328125" customWidth="1"/>
    <col min="6" max="6" width="20.6328125" customWidth="1"/>
  </cols>
  <sheetData>
    <row r="1" spans="1:6" ht="22" customHeight="1" thickTop="1" x14ac:dyDescent="0.4">
      <c r="A1" s="43" t="s">
        <v>38</v>
      </c>
      <c r="B1" s="44"/>
      <c r="C1" s="44"/>
      <c r="D1" s="45"/>
    </row>
    <row r="2" spans="1:6" ht="22" customHeight="1" x14ac:dyDescent="0.4">
      <c r="A2" s="18" t="s">
        <v>23</v>
      </c>
      <c r="B2" s="55" t="s">
        <v>25</v>
      </c>
      <c r="C2" s="56"/>
      <c r="D2" s="19" t="s">
        <v>2</v>
      </c>
    </row>
    <row r="3" spans="1:6" ht="22" customHeight="1" x14ac:dyDescent="0.4">
      <c r="A3" s="11" t="s">
        <v>17</v>
      </c>
      <c r="B3" s="51" t="s">
        <v>15</v>
      </c>
      <c r="C3" s="52"/>
      <c r="D3" s="12">
        <f>SUMIF(F:F,"探訪資助",D:D)</f>
        <v>0</v>
      </c>
    </row>
    <row r="4" spans="1:6" ht="22" customHeight="1" x14ac:dyDescent="0.4">
      <c r="A4" s="11" t="s">
        <v>17</v>
      </c>
      <c r="B4" s="51" t="s">
        <v>65</v>
      </c>
      <c r="C4" s="52"/>
      <c r="D4" s="12">
        <f>SUMIF(F:F,B4,D:D)</f>
        <v>30240</v>
      </c>
    </row>
    <row r="5" spans="1:6" ht="22" customHeight="1" x14ac:dyDescent="0.4">
      <c r="A5" s="13" t="s">
        <v>16</v>
      </c>
      <c r="B5" s="51" t="s">
        <v>43</v>
      </c>
      <c r="C5" s="52"/>
      <c r="D5" s="12">
        <f>Sep!D8</f>
        <v>6400</v>
      </c>
    </row>
    <row r="6" spans="1:6" ht="22" customHeight="1" x14ac:dyDescent="0.4">
      <c r="A6" s="14" t="s">
        <v>18</v>
      </c>
      <c r="B6" s="51" t="s">
        <v>28</v>
      </c>
      <c r="C6" s="52"/>
      <c r="D6" s="12">
        <f>SUMIF(F:F,B6,E:E)</f>
        <v>0</v>
      </c>
    </row>
    <row r="7" spans="1:6" ht="22" customHeight="1" x14ac:dyDescent="0.4">
      <c r="A7" s="14" t="s">
        <v>18</v>
      </c>
      <c r="B7" s="51" t="s">
        <v>68</v>
      </c>
      <c r="C7" s="52"/>
      <c r="D7" s="12">
        <f>SUMIF(F:F,"新興學生",E:E)</f>
        <v>-1600</v>
      </c>
    </row>
    <row r="8" spans="1:6" ht="22" customHeight="1" thickBot="1" x14ac:dyDescent="0.45">
      <c r="A8" s="15" t="s">
        <v>27</v>
      </c>
      <c r="B8" s="53" t="s">
        <v>29</v>
      </c>
      <c r="C8" s="54"/>
      <c r="D8" s="16">
        <f>SUM(D3:D7)</f>
        <v>35040</v>
      </c>
    </row>
    <row r="9" spans="1:6" ht="20.5" thickTop="1" thickBot="1" x14ac:dyDescent="0.45">
      <c r="A9" s="6"/>
      <c r="B9" s="7"/>
      <c r="C9" s="8"/>
      <c r="D9" s="9"/>
    </row>
    <row r="10" spans="1:6" ht="22.5" thickTop="1" x14ac:dyDescent="0.4">
      <c r="A10" s="46" t="s">
        <v>22</v>
      </c>
      <c r="B10" s="47"/>
      <c r="C10" s="47"/>
      <c r="D10" s="47"/>
      <c r="E10" s="47"/>
      <c r="F10" s="48"/>
    </row>
    <row r="11" spans="1:6" ht="18.5" x14ac:dyDescent="0.4">
      <c r="A11" s="20" t="s">
        <v>0</v>
      </c>
      <c r="B11" s="21" t="s">
        <v>1</v>
      </c>
      <c r="C11" s="21" t="s">
        <v>24</v>
      </c>
      <c r="D11" s="21" t="s">
        <v>17</v>
      </c>
      <c r="E11" s="21" t="s">
        <v>18</v>
      </c>
      <c r="F11" s="22" t="s">
        <v>23</v>
      </c>
    </row>
    <row r="12" spans="1:6" x14ac:dyDescent="0.4">
      <c r="A12" s="10">
        <v>45566</v>
      </c>
      <c r="B12" s="1" t="s">
        <v>47</v>
      </c>
      <c r="C12" s="2" t="s">
        <v>33</v>
      </c>
      <c r="D12" s="3"/>
      <c r="E12" s="3">
        <v>-600</v>
      </c>
      <c r="F12" s="30" t="s">
        <v>66</v>
      </c>
    </row>
    <row r="13" spans="1:6" x14ac:dyDescent="0.4">
      <c r="A13" s="10">
        <v>45566</v>
      </c>
      <c r="B13" s="4" t="s">
        <v>34</v>
      </c>
      <c r="C13" s="2" t="s">
        <v>33</v>
      </c>
      <c r="D13" s="3"/>
      <c r="E13" s="3">
        <v>-500</v>
      </c>
      <c r="F13" s="30" t="s">
        <v>66</v>
      </c>
    </row>
    <row r="14" spans="1:6" x14ac:dyDescent="0.4">
      <c r="A14" s="10">
        <v>45566</v>
      </c>
      <c r="B14" s="4" t="s">
        <v>35</v>
      </c>
      <c r="C14" s="2" t="s">
        <v>33</v>
      </c>
      <c r="D14" s="3"/>
      <c r="E14" s="3">
        <v>-500</v>
      </c>
      <c r="F14" s="30" t="s">
        <v>66</v>
      </c>
    </row>
    <row r="15" spans="1:6" x14ac:dyDescent="0.4">
      <c r="A15" s="26">
        <v>45596</v>
      </c>
      <c r="B15" s="27" t="s">
        <v>8</v>
      </c>
      <c r="C15" s="28"/>
      <c r="D15" s="29">
        <v>2520</v>
      </c>
      <c r="E15" s="29"/>
      <c r="F15" s="30" t="s">
        <v>64</v>
      </c>
    </row>
    <row r="16" spans="1:6" x14ac:dyDescent="0.4">
      <c r="A16" s="26">
        <v>45596</v>
      </c>
      <c r="B16" s="27" t="s">
        <v>9</v>
      </c>
      <c r="C16" s="28"/>
      <c r="D16" s="29">
        <v>2520</v>
      </c>
      <c r="E16" s="29"/>
      <c r="F16" s="30" t="s">
        <v>64</v>
      </c>
    </row>
    <row r="17" spans="1:6" x14ac:dyDescent="0.4">
      <c r="A17" s="26">
        <v>45596</v>
      </c>
      <c r="B17" s="27" t="s">
        <v>60</v>
      </c>
      <c r="C17" s="28"/>
      <c r="D17" s="29">
        <v>2520</v>
      </c>
      <c r="E17" s="29"/>
      <c r="F17" s="30" t="s">
        <v>64</v>
      </c>
    </row>
    <row r="18" spans="1:6" x14ac:dyDescent="0.4">
      <c r="A18" s="26">
        <v>45596</v>
      </c>
      <c r="B18" s="27" t="s">
        <v>61</v>
      </c>
      <c r="C18" s="28"/>
      <c r="D18" s="29">
        <v>2520</v>
      </c>
      <c r="E18" s="29"/>
      <c r="F18" s="30" t="s">
        <v>64</v>
      </c>
    </row>
    <row r="19" spans="1:6" x14ac:dyDescent="0.4">
      <c r="A19" s="26">
        <v>45596</v>
      </c>
      <c r="B19" s="27" t="s">
        <v>12</v>
      </c>
      <c r="C19" s="28"/>
      <c r="D19" s="29">
        <v>2520</v>
      </c>
      <c r="E19" s="29"/>
      <c r="F19" s="30" t="s">
        <v>64</v>
      </c>
    </row>
    <row r="20" spans="1:6" x14ac:dyDescent="0.4">
      <c r="A20" s="26">
        <v>45596</v>
      </c>
      <c r="B20" s="27" t="s">
        <v>6</v>
      </c>
      <c r="C20" s="28"/>
      <c r="D20" s="29">
        <v>2520</v>
      </c>
      <c r="E20" s="29"/>
      <c r="F20" s="30" t="s">
        <v>64</v>
      </c>
    </row>
    <row r="21" spans="1:6" x14ac:dyDescent="0.4">
      <c r="A21" s="26">
        <v>45596</v>
      </c>
      <c r="B21" s="27" t="s">
        <v>7</v>
      </c>
      <c r="C21" s="28"/>
      <c r="D21" s="29">
        <v>2520</v>
      </c>
      <c r="E21" s="29"/>
      <c r="F21" s="30" t="s">
        <v>64</v>
      </c>
    </row>
    <row r="22" spans="1:6" x14ac:dyDescent="0.4">
      <c r="A22" s="26">
        <v>45596</v>
      </c>
      <c r="B22" s="27" t="s">
        <v>13</v>
      </c>
      <c r="C22" s="28"/>
      <c r="D22" s="29">
        <v>2520</v>
      </c>
      <c r="E22" s="29"/>
      <c r="F22" s="30" t="s">
        <v>64</v>
      </c>
    </row>
    <row r="23" spans="1:6" x14ac:dyDescent="0.4">
      <c r="A23" s="26">
        <v>45596</v>
      </c>
      <c r="B23" s="27" t="s">
        <v>14</v>
      </c>
      <c r="C23" s="28"/>
      <c r="D23" s="29">
        <v>2520</v>
      </c>
      <c r="E23" s="29"/>
      <c r="F23" s="30" t="s">
        <v>64</v>
      </c>
    </row>
    <row r="24" spans="1:6" x14ac:dyDescent="0.4">
      <c r="A24" s="26">
        <v>45596</v>
      </c>
      <c r="B24" s="27" t="s">
        <v>62</v>
      </c>
      <c r="C24" s="28"/>
      <c r="D24" s="29">
        <v>2520</v>
      </c>
      <c r="E24" s="29"/>
      <c r="F24" s="30" t="s">
        <v>64</v>
      </c>
    </row>
    <row r="25" spans="1:6" x14ac:dyDescent="0.4">
      <c r="A25" s="26">
        <v>45596</v>
      </c>
      <c r="B25" s="1" t="s">
        <v>4</v>
      </c>
      <c r="C25" s="28"/>
      <c r="D25" s="29">
        <v>2520</v>
      </c>
      <c r="E25" s="29"/>
      <c r="F25" s="30" t="s">
        <v>64</v>
      </c>
    </row>
    <row r="26" spans="1:6" x14ac:dyDescent="0.4">
      <c r="A26" s="26">
        <v>45596</v>
      </c>
      <c r="B26" s="27" t="s">
        <v>63</v>
      </c>
      <c r="C26" s="28"/>
      <c r="D26" s="29">
        <v>2520</v>
      </c>
      <c r="E26" s="29"/>
      <c r="F26" s="30" t="s">
        <v>64</v>
      </c>
    </row>
    <row r="27" spans="1:6" ht="24" thickBot="1" x14ac:dyDescent="0.45">
      <c r="A27" s="49"/>
      <c r="B27" s="50"/>
      <c r="C27" s="25" t="s">
        <v>20</v>
      </c>
      <c r="D27" s="23">
        <f>SUM(D12:D26)</f>
        <v>30240</v>
      </c>
      <c r="E27" s="23">
        <f>SUM(E12:E26)</f>
        <v>-1600</v>
      </c>
      <c r="F27" s="24"/>
    </row>
    <row r="28" spans="1:6" ht="17.5" thickTop="1" x14ac:dyDescent="0.4"/>
  </sheetData>
  <mergeCells count="10">
    <mergeCell ref="A27:B27"/>
    <mergeCell ref="A10:F10"/>
    <mergeCell ref="A1:D1"/>
    <mergeCell ref="B2:C2"/>
    <mergeCell ref="B3:C3"/>
    <mergeCell ref="B4:C4"/>
    <mergeCell ref="B5:C5"/>
    <mergeCell ref="B6:C6"/>
    <mergeCell ref="B7:C7"/>
    <mergeCell ref="B8:C8"/>
  </mergeCells>
  <phoneticPr fontId="1" type="noConversion"/>
  <dataValidations count="1">
    <dataValidation type="list" allowBlank="1" showInputMessage="1" showErrorMessage="1" sqref="F12:F26" xr:uid="{80D886A0-FD84-460B-A835-87841B6732DF}">
      <formula1>"探訪資助,助學善款,探訪活動支出,新興學生"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具名範圍</vt:lpstr>
      </vt:variant>
      <vt:variant>
        <vt:i4>1</vt:i4>
      </vt:variant>
    </vt:vector>
  </HeadingPairs>
  <TitlesOfParts>
    <vt:vector size="12" baseType="lpstr">
      <vt:lpstr>全年金額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Mar!Print_Titles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Leung</dc:creator>
  <cp:lastModifiedBy>Andy Leung</cp:lastModifiedBy>
  <cp:lastPrinted>2024-10-11T00:53:59Z</cp:lastPrinted>
  <dcterms:created xsi:type="dcterms:W3CDTF">2024-10-04T02:15:18Z</dcterms:created>
  <dcterms:modified xsi:type="dcterms:W3CDTF">2024-10-12T12:35:23Z</dcterms:modified>
</cp:coreProperties>
</file>