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47da1cc39480c89/文件/PRPA/"/>
    </mc:Choice>
  </mc:AlternateContent>
  <xr:revisionPtr revIDLastSave="8" documentId="14_{D920BDD1-8AF9-4053-AE12-BDE709DD0BE1}" xr6:coauthVersionLast="47" xr6:coauthVersionMax="47" xr10:uidLastSave="{F4900546-1AB5-4467-8F53-A4B9FF53466A}"/>
  <bookViews>
    <workbookView xWindow="-110" yWindow="-110" windowWidth="19420" windowHeight="10300" tabRatio="686" activeTab="12" xr2:uid="{A947F4D3-120D-4441-8849-C7301109AB92}"/>
  </bookViews>
  <sheets>
    <sheet name="全年金額" sheetId="7" r:id="rId1"/>
    <sheet name="Jan" sheetId="8" r:id="rId2"/>
    <sheet name="Feb" sheetId="9" r:id="rId3"/>
    <sheet name="Mar" sheetId="1" r:id="rId4"/>
    <sheet name="Apr" sheetId="10" r:id="rId5"/>
    <sheet name="May" sheetId="11" r:id="rId6"/>
    <sheet name="Jun" sheetId="12" r:id="rId7"/>
    <sheet name="Jul" sheetId="13" r:id="rId8"/>
    <sheet name="Aug" sheetId="2" r:id="rId9"/>
    <sheet name="Sep" sheetId="3" r:id="rId10"/>
    <sheet name="Oct" sheetId="4" r:id="rId11"/>
    <sheet name="Nov" sheetId="5" r:id="rId12"/>
    <sheet name="Dec" sheetId="6" r:id="rId13"/>
  </sheets>
  <externalReferences>
    <externalReference r:id="rId14"/>
  </externalReferences>
  <definedNames>
    <definedName name="_xlnm.Print_Titles" localSheetId="3">Mar!$2:$3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4" l="1"/>
  <c r="E33" i="4"/>
  <c r="E14" i="13"/>
  <c r="D14" i="13"/>
  <c r="D8" i="13"/>
  <c r="D7" i="13"/>
  <c r="D5" i="13"/>
  <c r="D4" i="13"/>
  <c r="E53" i="1"/>
  <c r="D53" i="1"/>
  <c r="E23" i="9"/>
  <c r="D23" i="9"/>
  <c r="E26" i="12"/>
  <c r="D26" i="12"/>
  <c r="D8" i="12"/>
  <c r="D7" i="12"/>
  <c r="D5" i="12"/>
  <c r="D4" i="12"/>
  <c r="E26" i="11"/>
  <c r="D26" i="11"/>
  <c r="D8" i="11"/>
  <c r="D7" i="11"/>
  <c r="D5" i="11"/>
  <c r="D4" i="11"/>
  <c r="E26" i="10"/>
  <c r="D26" i="10"/>
  <c r="D8" i="10"/>
  <c r="D7" i="10"/>
  <c r="D5" i="10"/>
  <c r="D4" i="10"/>
  <c r="D8" i="6"/>
  <c r="D7" i="6"/>
  <c r="D4" i="6"/>
  <c r="D8" i="5"/>
  <c r="D7" i="5"/>
  <c r="D5" i="5"/>
  <c r="D4" i="5"/>
  <c r="D8" i="4"/>
  <c r="D7" i="4"/>
  <c r="D5" i="4"/>
  <c r="D4" i="4"/>
  <c r="D8" i="3"/>
  <c r="D7" i="3"/>
  <c r="D5" i="3"/>
  <c r="D4" i="3"/>
  <c r="D8" i="2"/>
  <c r="D7" i="2"/>
  <c r="D5" i="2"/>
  <c r="D4" i="2"/>
  <c r="D8" i="1"/>
  <c r="D7" i="1"/>
  <c r="D5" i="1"/>
  <c r="D4" i="1"/>
  <c r="D8" i="9"/>
  <c r="D7" i="9"/>
  <c r="D5" i="9"/>
  <c r="D4" i="9"/>
  <c r="E26" i="8"/>
  <c r="D26" i="8"/>
  <c r="D6" i="8"/>
  <c r="D8" i="8"/>
  <c r="D7" i="8"/>
  <c r="D5" i="8"/>
  <c r="D4" i="8"/>
  <c r="E33" i="6"/>
  <c r="D33" i="6"/>
  <c r="E33" i="5"/>
  <c r="D33" i="5"/>
  <c r="E38" i="3"/>
  <c r="D38" i="3"/>
  <c r="E42" i="2"/>
  <c r="D42" i="2"/>
  <c r="D5" i="6"/>
  <c r="B15" i="7" a="1"/>
  <c r="B16" i="7" a="1"/>
  <c r="B14" i="7" a="1"/>
  <c r="B18" i="7" a="1"/>
  <c r="B24" i="7" a="1"/>
  <c r="B20" i="7" a="1"/>
  <c r="B6" i="7" a="1"/>
  <c r="B26" i="7" a="1"/>
  <c r="B5" i="7" a="1"/>
  <c r="B12" i="7" a="1"/>
  <c r="E3" i="7" a="1"/>
  <c r="B28" i="7" a="1"/>
  <c r="B33" i="7" a="1"/>
  <c r="E6" i="7" a="1"/>
  <c r="B9" i="7" a="1"/>
  <c r="B22" i="7" a="1"/>
  <c r="B23" i="7" a="1"/>
  <c r="B19" i="7" a="1"/>
  <c r="B21" i="7" a="1"/>
  <c r="B25" i="7" a="1"/>
  <c r="E5" i="7" a="1"/>
  <c r="B32" i="7" a="1"/>
  <c r="B30" i="7" a="1"/>
  <c r="B13" i="7" a="1"/>
  <c r="B10" i="7" a="1"/>
  <c r="B7" i="7" a="1"/>
  <c r="B8" i="7" a="1"/>
  <c r="B31" i="7" a="1"/>
  <c r="B11" i="7" a="1"/>
  <c r="B29" i="7" a="1"/>
  <c r="B4" i="7" a="1"/>
  <c r="E4" i="7" a="1"/>
  <c r="B17" i="7" a="1"/>
  <c r="B27" i="7" a="1"/>
  <c r="D9" i="8" l="1"/>
  <c r="D6" i="9" s="1"/>
  <c r="D9" i="9" s="1"/>
  <c r="D6" i="1" s="1"/>
  <c r="D9" i="1" s="1"/>
  <c r="D6" i="10" s="1"/>
  <c r="D9" i="10" s="1"/>
  <c r="D6" i="11" s="1"/>
  <c r="D9" i="11" s="1"/>
  <c r="D6" i="12" s="1"/>
  <c r="D9" i="12" s="1"/>
  <c r="D6" i="13" s="1"/>
  <c r="D9" i="13" s="1"/>
  <c r="D6" i="2" s="1"/>
  <c r="D9" i="2" s="1"/>
  <c r="D6" i="3" s="1"/>
  <c r="D9" i="3" s="1"/>
  <c r="D6" i="4" s="1"/>
  <c r="D9" i="4" s="1"/>
  <c r="D6" i="5" s="1"/>
  <c r="D9" i="5" s="1"/>
  <c r="D6" i="6" s="1"/>
  <c r="D9" i="6" s="1"/>
  <c r="B6" i="7"/>
  <c r="B13" i="7"/>
  <c r="B16" i="7"/>
  <c r="B27" i="7"/>
  <c r="E5" i="7"/>
  <c r="B22" i="7"/>
  <c r="B24" i="7"/>
  <c r="B30" i="7"/>
  <c r="E3" i="7"/>
  <c r="B15" i="7"/>
  <c r="B11" i="7"/>
  <c r="B8" i="7"/>
  <c r="B4" i="7"/>
  <c r="B33" i="7"/>
  <c r="B18" i="7"/>
  <c r="B25" i="7"/>
  <c r="B20" i="7"/>
  <c r="B14" i="7"/>
  <c r="E6" i="7"/>
  <c r="B10" i="7"/>
  <c r="B12" i="7"/>
  <c r="B5" i="7"/>
  <c r="B31" i="7"/>
  <c r="B17" i="7"/>
  <c r="B29" i="7"/>
  <c r="B21" i="7"/>
  <c r="E4" i="7"/>
  <c r="B9" i="7"/>
  <c r="B23" i="7"/>
  <c r="B26" i="7"/>
  <c r="B28" i="7"/>
  <c r="B19" i="7"/>
  <c r="B32" i="7"/>
  <c r="B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<sst xmlns="http://schemas.openxmlformats.org/spreadsheetml/2006/main" count="979" uniqueCount="172">
  <si>
    <t>2024全年數據</t>
    <phoneticPr fontId="1" type="noConversion"/>
  </si>
  <si>
    <t>資助人</t>
    <phoneticPr fontId="1" type="noConversion"/>
  </si>
  <si>
    <t>全年金額</t>
    <phoneticPr fontId="1" type="noConversion"/>
  </si>
  <si>
    <t>探訪活動資助</t>
    <phoneticPr fontId="1" type="noConversion"/>
  </si>
  <si>
    <t>Andy</t>
    <phoneticPr fontId="1" type="noConversion"/>
  </si>
  <si>
    <t>助學善款</t>
  </si>
  <si>
    <t>Iris</t>
    <phoneticPr fontId="1" type="noConversion"/>
  </si>
  <si>
    <t>探訪活動支出</t>
  </si>
  <si>
    <t>Andy&amp;Iris</t>
  </si>
  <si>
    <t>學生生活費(新興)</t>
  </si>
  <si>
    <t>Ben夫婦</t>
  </si>
  <si>
    <t>德忠夫婦</t>
    <phoneticPr fontId="1" type="noConversion"/>
  </si>
  <si>
    <t>蘇山</t>
    <phoneticPr fontId="1" type="noConversion"/>
  </si>
  <si>
    <t>子彈哥</t>
  </si>
  <si>
    <t>德東</t>
  </si>
  <si>
    <t>Dr.Lao</t>
  </si>
  <si>
    <t>威師兄</t>
  </si>
  <si>
    <t>Dominic</t>
  </si>
  <si>
    <t>道婷師兄闔家</t>
    <phoneticPr fontId="1" type="noConversion"/>
  </si>
  <si>
    <t>蘇偉昌闔家</t>
    <phoneticPr fontId="1" type="noConversion"/>
  </si>
  <si>
    <t>Carol</t>
  </si>
  <si>
    <t>Carman</t>
  </si>
  <si>
    <t>嘉寶</t>
  </si>
  <si>
    <t>曾瑞鈞闔家</t>
    <phoneticPr fontId="1" type="noConversion"/>
  </si>
  <si>
    <t>Maia姐</t>
    <phoneticPr fontId="1" type="noConversion"/>
  </si>
  <si>
    <t>Lilia</t>
    <phoneticPr fontId="1" type="noConversion"/>
  </si>
  <si>
    <t>人師兄</t>
    <phoneticPr fontId="1" type="noConversion"/>
  </si>
  <si>
    <t>Adrian</t>
    <phoneticPr fontId="1" type="noConversion"/>
  </si>
  <si>
    <t>梁啟鉅</t>
    <phoneticPr fontId="1" type="noConversion"/>
  </si>
  <si>
    <t>施苡楠</t>
    <phoneticPr fontId="1" type="noConversion"/>
  </si>
  <si>
    <t>Nicky</t>
    <phoneticPr fontId="1" type="noConversion"/>
  </si>
  <si>
    <t>Karen Ng</t>
    <phoneticPr fontId="1" type="noConversion"/>
  </si>
  <si>
    <t>卓滿闔家</t>
  </si>
  <si>
    <t>士巴拿</t>
    <phoneticPr fontId="1" type="noConversion"/>
  </si>
  <si>
    <t>粒姐</t>
    <phoneticPr fontId="1" type="noConversion"/>
  </si>
  <si>
    <t>Dicken Pang</t>
    <phoneticPr fontId="1" type="noConversion"/>
  </si>
  <si>
    <t>朱樂明</t>
    <phoneticPr fontId="1" type="noConversion"/>
  </si>
  <si>
    <t>一月收入及支出總結</t>
    <phoneticPr fontId="1" type="noConversion"/>
  </si>
  <si>
    <t>分類</t>
    <phoneticPr fontId="1" type="noConversion"/>
  </si>
  <si>
    <t>摘要</t>
    <phoneticPr fontId="1" type="noConversion"/>
  </si>
  <si>
    <t>金額</t>
    <phoneticPr fontId="1" type="noConversion"/>
  </si>
  <si>
    <t>收入</t>
    <phoneticPr fontId="1" type="noConversion"/>
  </si>
  <si>
    <t>助學善款</t>
    <phoneticPr fontId="1" type="noConversion"/>
  </si>
  <si>
    <t>上月結餘</t>
    <phoneticPr fontId="1" type="noConversion"/>
  </si>
  <si>
    <t>23年12月</t>
    <phoneticPr fontId="1" type="noConversion"/>
  </si>
  <si>
    <t>支出</t>
    <phoneticPr fontId="1" type="noConversion"/>
  </si>
  <si>
    <t>探訪活動支出</t>
    <phoneticPr fontId="1" type="noConversion"/>
  </si>
  <si>
    <t>學生生活費(新興)</t>
    <phoneticPr fontId="1" type="noConversion"/>
  </si>
  <si>
    <t>本月結餘</t>
    <phoneticPr fontId="1" type="noConversion"/>
  </si>
  <si>
    <t>收入+上月結餘-支出</t>
    <phoneticPr fontId="1" type="noConversion"/>
  </si>
  <si>
    <t>收支細節</t>
    <phoneticPr fontId="1" type="noConversion"/>
  </si>
  <si>
    <t>日期</t>
    <phoneticPr fontId="1" type="noConversion"/>
  </si>
  <si>
    <t>項目/資助人</t>
    <phoneticPr fontId="1" type="noConversion"/>
  </si>
  <si>
    <t>摘要</t>
  </si>
  <si>
    <t>李瓊彩細仔</t>
    <phoneticPr fontId="1" type="noConversion"/>
  </si>
  <si>
    <t>學校餐費</t>
    <phoneticPr fontId="1" type="noConversion"/>
  </si>
  <si>
    <t>新興學生</t>
  </si>
  <si>
    <t>譚志杰</t>
    <phoneticPr fontId="1" type="noConversion"/>
  </si>
  <si>
    <t>譚志玲</t>
    <phoneticPr fontId="1" type="noConversion"/>
  </si>
  <si>
    <t>梁嘉權</t>
  </si>
  <si>
    <t>學校餐費</t>
  </si>
  <si>
    <t>梁嘉杰</t>
  </si>
  <si>
    <t>黎迎春</t>
  </si>
  <si>
    <t>蘇鈺婷</t>
  </si>
  <si>
    <t>蘇智彬</t>
  </si>
  <si>
    <t>梁廣平</t>
  </si>
  <si>
    <t>梁幸彩</t>
  </si>
  <si>
    <t>林培佳</t>
  </si>
  <si>
    <t>林嘉敏</t>
  </si>
  <si>
    <t>梁鈺纓</t>
  </si>
  <si>
    <t>總額：</t>
    <phoneticPr fontId="1" type="noConversion"/>
  </si>
  <si>
    <t>二月收入及支出總結</t>
    <phoneticPr fontId="1" type="noConversion"/>
  </si>
  <si>
    <t>1月</t>
    <phoneticPr fontId="1" type="noConversion"/>
  </si>
  <si>
    <t>志杰志玲3-6月</t>
    <phoneticPr fontId="1" type="noConversion"/>
  </si>
  <si>
    <t>Carol</t>
    <phoneticPr fontId="1" type="noConversion"/>
  </si>
  <si>
    <t>三月收入及支出總結</t>
    <phoneticPr fontId="1" type="noConversion"/>
  </si>
  <si>
    <t>2月</t>
    <phoneticPr fontId="1" type="noConversion"/>
  </si>
  <si>
    <t>威師兄</t>
    <phoneticPr fontId="1" type="noConversion"/>
  </si>
  <si>
    <t>------</t>
    <phoneticPr fontId="1" type="noConversion"/>
  </si>
  <si>
    <t>探訪資助</t>
  </si>
  <si>
    <t>Debbie 舊同學</t>
    <phoneticPr fontId="1" type="noConversion"/>
  </si>
  <si>
    <t>Ben Sir</t>
    <phoneticPr fontId="1" type="noConversion"/>
  </si>
  <si>
    <t>燊師兄</t>
    <phoneticPr fontId="1" type="noConversion"/>
  </si>
  <si>
    <t>Debbie香港朋友</t>
    <phoneticPr fontId="1" type="noConversion"/>
  </si>
  <si>
    <t>子彈朋友莫老太</t>
    <phoneticPr fontId="1" type="noConversion"/>
  </si>
  <si>
    <t>HKD500.00</t>
    <phoneticPr fontId="1" type="noConversion"/>
  </si>
  <si>
    <t>方便麵</t>
    <phoneticPr fontId="1" type="noConversion"/>
  </si>
  <si>
    <t>10箱</t>
    <phoneticPr fontId="1" type="noConversion"/>
  </si>
  <si>
    <t>沖涼皂</t>
    <phoneticPr fontId="1" type="noConversion"/>
  </si>
  <si>
    <t>108件</t>
    <phoneticPr fontId="1" type="noConversion"/>
  </si>
  <si>
    <t>皂盒</t>
    <phoneticPr fontId="1" type="noConversion"/>
  </si>
  <si>
    <t>10包</t>
    <phoneticPr fontId="1" type="noConversion"/>
  </si>
  <si>
    <t>洗衣皂</t>
    <phoneticPr fontId="1" type="noConversion"/>
  </si>
  <si>
    <t>56件</t>
    <phoneticPr fontId="1" type="noConversion"/>
  </si>
  <si>
    <t>牙膏</t>
    <phoneticPr fontId="1" type="noConversion"/>
  </si>
  <si>
    <t>20支</t>
    <phoneticPr fontId="1" type="noConversion"/>
  </si>
  <si>
    <t>牙刷</t>
    <phoneticPr fontId="1" type="noConversion"/>
  </si>
  <si>
    <t>毛巾</t>
    <phoneticPr fontId="1" type="noConversion"/>
  </si>
  <si>
    <t>50條</t>
    <phoneticPr fontId="1" type="noConversion"/>
  </si>
  <si>
    <t>檯燈</t>
    <phoneticPr fontId="1" type="noConversion"/>
  </si>
  <si>
    <t>4盞</t>
    <phoneticPr fontId="1" type="noConversion"/>
  </si>
  <si>
    <t>探訪現金</t>
    <phoneticPr fontId="1" type="noConversion"/>
  </si>
  <si>
    <t>探訪現金湊合</t>
    <phoneticPr fontId="1" type="noConversion"/>
  </si>
  <si>
    <t>10人</t>
    <phoneticPr fontId="1" type="noConversion"/>
  </si>
  <si>
    <t>追加林子琪</t>
    <phoneticPr fontId="1" type="noConversion"/>
  </si>
  <si>
    <t>德忠夫婦</t>
  </si>
  <si>
    <t>蘇山</t>
  </si>
  <si>
    <t>蘇偉昌闔家</t>
  </si>
  <si>
    <t>道婷師兄闔家</t>
  </si>
  <si>
    <t>四月收入及支出總結</t>
    <phoneticPr fontId="1" type="noConversion"/>
  </si>
  <si>
    <t>3月</t>
    <phoneticPr fontId="1" type="noConversion"/>
  </si>
  <si>
    <t>林子琪</t>
    <phoneticPr fontId="1" type="noConversion"/>
  </si>
  <si>
    <t>五月收入及支出總結</t>
    <phoneticPr fontId="1" type="noConversion"/>
  </si>
  <si>
    <t>4月</t>
    <phoneticPr fontId="1" type="noConversion"/>
  </si>
  <si>
    <t>六月收入及支出總結</t>
    <phoneticPr fontId="1" type="noConversion"/>
  </si>
  <si>
    <t>5月</t>
    <phoneticPr fontId="1" type="noConversion"/>
  </si>
  <si>
    <t>七月收入及支出總結</t>
    <phoneticPr fontId="1" type="noConversion"/>
  </si>
  <si>
    <t>6月</t>
    <phoneticPr fontId="1" type="noConversion"/>
  </si>
  <si>
    <t>八月收入及支出總結</t>
    <phoneticPr fontId="1" type="noConversion"/>
  </si>
  <si>
    <t>7月</t>
    <phoneticPr fontId="1" type="noConversion"/>
  </si>
  <si>
    <t>Iris朋友楊生</t>
    <phoneticPr fontId="1" type="noConversion"/>
  </si>
  <si>
    <t>HKD3,000.00</t>
    <phoneticPr fontId="1" type="noConversion"/>
  </si>
  <si>
    <t>燊師兄朋友(波友)</t>
    <phoneticPr fontId="1" type="noConversion"/>
  </si>
  <si>
    <t>行李箱、背包、水樽、盥洗用品</t>
    <phoneticPr fontId="1" type="noConversion"/>
  </si>
  <si>
    <t>學生用品</t>
    <phoneticPr fontId="1" type="noConversion"/>
  </si>
  <si>
    <t>龍台寺齋飯費用</t>
    <phoneticPr fontId="1" type="noConversion"/>
  </si>
  <si>
    <t>學生及家長</t>
    <phoneticPr fontId="1" type="noConversion"/>
  </si>
  <si>
    <t>包車費用</t>
    <phoneticPr fontId="1" type="noConversion"/>
  </si>
  <si>
    <t>接送學生</t>
    <phoneticPr fontId="1" type="noConversion"/>
  </si>
  <si>
    <t>行李箱額外物流費用</t>
    <phoneticPr fontId="1" type="noConversion"/>
  </si>
  <si>
    <t>道婷師兄隨喜</t>
    <phoneticPr fontId="1" type="noConversion"/>
  </si>
  <si>
    <t>譚志杰、志玲</t>
    <phoneticPr fontId="1" type="noConversion"/>
  </si>
  <si>
    <t>梁嘉權</t>
    <phoneticPr fontId="1" type="noConversion"/>
  </si>
  <si>
    <t>梁嘉杰</t>
    <phoneticPr fontId="1" type="noConversion"/>
  </si>
  <si>
    <t>黎迎春</t>
    <phoneticPr fontId="1" type="noConversion"/>
  </si>
  <si>
    <t>蘇鈺婷</t>
    <phoneticPr fontId="1" type="noConversion"/>
  </si>
  <si>
    <t>蘇智彬</t>
    <phoneticPr fontId="1" type="noConversion"/>
  </si>
  <si>
    <t>梁廣平</t>
    <phoneticPr fontId="1" type="noConversion"/>
  </si>
  <si>
    <t>梁幸彩</t>
    <phoneticPr fontId="1" type="noConversion"/>
  </si>
  <si>
    <t>林培佳</t>
    <phoneticPr fontId="1" type="noConversion"/>
  </si>
  <si>
    <t>林嘉敏</t>
    <phoneticPr fontId="1" type="noConversion"/>
  </si>
  <si>
    <t>梁鈺纓</t>
    <phoneticPr fontId="1" type="noConversion"/>
  </si>
  <si>
    <t>九月收入及支出總結</t>
    <phoneticPr fontId="1" type="noConversion"/>
  </si>
  <si>
    <t>8月</t>
    <phoneticPr fontId="1" type="noConversion"/>
  </si>
  <si>
    <t>梁燕瓊</t>
    <phoneticPr fontId="1" type="noConversion"/>
  </si>
  <si>
    <t>學校餐費9月</t>
    <phoneticPr fontId="1" type="noConversion"/>
  </si>
  <si>
    <t>梁燕良</t>
    <phoneticPr fontId="1" type="noConversion"/>
  </si>
  <si>
    <t>梁燕詩</t>
    <phoneticPr fontId="1" type="noConversion"/>
  </si>
  <si>
    <t>上學期餐費</t>
    <phoneticPr fontId="1" type="noConversion"/>
  </si>
  <si>
    <t>梁崇智</t>
    <phoneticPr fontId="1" type="noConversion"/>
  </si>
  <si>
    <t>十月收入及支出總結</t>
    <phoneticPr fontId="1" type="noConversion"/>
  </si>
  <si>
    <t>9月</t>
    <phoneticPr fontId="1" type="noConversion"/>
  </si>
  <si>
    <t>十一月收入及支出總結</t>
    <phoneticPr fontId="1" type="noConversion"/>
  </si>
  <si>
    <t>10月</t>
    <phoneticPr fontId="1" type="noConversion"/>
  </si>
  <si>
    <t>十二月收入及支出總結</t>
    <phoneticPr fontId="1" type="noConversion"/>
  </si>
  <si>
    <t>11月</t>
    <phoneticPr fontId="1" type="noConversion"/>
  </si>
  <si>
    <t>開學書本雜費各¥500</t>
    <phoneticPr fontId="1" type="noConversion"/>
  </si>
  <si>
    <t>梁鎮紅</t>
    <phoneticPr fontId="1" type="noConversion"/>
  </si>
  <si>
    <t>梁國杰</t>
    <phoneticPr fontId="1" type="noConversion"/>
  </si>
  <si>
    <t>大學生活費</t>
    <phoneticPr fontId="1" type="noConversion"/>
  </si>
  <si>
    <t>林子琪</t>
  </si>
  <si>
    <t>譚志杰</t>
  </si>
  <si>
    <t>譚志玲</t>
  </si>
  <si>
    <t>梁燕瓊</t>
  </si>
  <si>
    <t>梁燕良</t>
  </si>
  <si>
    <t>梁鎮紅</t>
  </si>
  <si>
    <t>大學生活費</t>
  </si>
  <si>
    <t>梁國杰</t>
  </si>
  <si>
    <t>粒姐</t>
  </si>
  <si>
    <t>------</t>
  </si>
  <si>
    <t>Maia姐</t>
  </si>
  <si>
    <t>Lilia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</si>
</sst>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¥-804]#,##0.00;[Red][$¥-804]\-#,##0.00"/>
    <numFmt numFmtId="177" formatCode="m&quot;月&quot;d&quot;日&quot;;@"/>
  </numFmts>
  <fonts count="23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1D2129"/>
      <name val="微軟正黑體"/>
      <family val="2"/>
      <charset val="136"/>
    </font>
    <font>
      <b/>
      <sz val="14"/>
      <color theme="9" tint="-0.499984740745262"/>
      <name val="微軟正黑體"/>
      <family val="2"/>
      <charset val="136"/>
    </font>
    <font>
      <b/>
      <sz val="18"/>
      <color theme="9" tint="-0.249977111117893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4"/>
      <color rgb="FF1D2129"/>
      <name val="微軟正黑體"/>
      <family val="2"/>
      <charset val="136"/>
    </font>
    <font>
      <b/>
      <u val="double"/>
      <sz val="14"/>
      <color rgb="FF1D2129"/>
      <name val="微軟正黑體"/>
      <family val="2"/>
      <charset val="136"/>
    </font>
    <font>
      <b/>
      <sz val="15"/>
      <color theme="0"/>
      <name val="微軟正黑體"/>
      <family val="2"/>
      <charset val="136"/>
    </font>
    <font>
      <sz val="15"/>
      <color theme="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4"/>
      <color theme="9" tint="-0.249977111117893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8"/>
      <color theme="9" tint="0.79998168889431442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8"/>
      <color theme="9" tint="-0.499984740745262"/>
      <name val="微軟正黑體"/>
      <family val="2"/>
      <charset val="136"/>
    </font>
    <font>
      <b/>
      <sz val="14"/>
      <color rgb="FF00B0F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4"/>
      <color rgb="FF00B050"/>
      <name val="微軟正黑體"/>
      <family val="2"/>
      <charset val="136"/>
    </font>
    <font>
      <b/>
      <sz val="14"/>
      <color rgb="FF1D2129"/>
      <name val="微軟正黑體"/>
      <family val="2"/>
      <charset val="136"/>
    </font>
    <font>
      <sz val="18"/>
      <color theme="1"/>
      <name val="微軟正黑體"/>
      <family val="2"/>
      <charset val="136"/>
    </font>
    <font>
      <sz val="10"/>
      <color rgb="FF1D2129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 style="dotted">
        <color theme="6" tint="-0.499984740745262"/>
      </top>
      <bottom/>
      <diagonal/>
    </border>
    <border>
      <left/>
      <right/>
      <top/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/>
      <top/>
      <bottom/>
      <diagonal/>
    </border>
    <border>
      <left style="double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/>
      <diagonal/>
    </border>
    <border>
      <left style="thick">
        <color auto="1"/>
      </left>
      <right/>
      <top style="thick">
        <color auto="1"/>
      </top>
      <bottom style="dotted">
        <color theme="6" tint="-0.499984740745262"/>
      </bottom>
      <diagonal/>
    </border>
    <border>
      <left/>
      <right/>
      <top style="thick">
        <color auto="1"/>
      </top>
      <bottom style="dotted">
        <color theme="6" tint="-0.499984740745262"/>
      </bottom>
      <diagonal/>
    </border>
    <border>
      <left/>
      <right style="thick">
        <color auto="1"/>
      </right>
      <top style="thick">
        <color auto="1"/>
      </top>
      <bottom style="dotted">
        <color theme="6" tint="-0.499984740745262"/>
      </bottom>
      <diagonal/>
    </border>
    <border>
      <left style="thick">
        <color auto="1"/>
      </left>
      <right/>
      <top style="dotted">
        <color theme="6" tint="-0.499984740745262"/>
      </top>
      <bottom/>
      <diagonal/>
    </border>
    <border>
      <left style="dotted">
        <color theme="6" tint="-0.499984740745262"/>
      </left>
      <right style="thick">
        <color auto="1"/>
      </right>
      <top style="dotted">
        <color theme="6" tint="-0.499984740745262"/>
      </top>
      <bottom style="dotted">
        <color theme="6" tint="-0.499984740745262"/>
      </bottom>
      <diagonal/>
    </border>
    <border>
      <left style="thick">
        <color auto="1"/>
      </left>
      <right/>
      <top style="dotted">
        <color theme="6" tint="-0.499984740745262"/>
      </top>
      <bottom style="thick">
        <color auto="1"/>
      </bottom>
      <diagonal/>
    </border>
    <border>
      <left/>
      <right/>
      <top style="dotted">
        <color theme="6" tint="-0.499984740745262"/>
      </top>
      <bottom style="thick">
        <color auto="1"/>
      </bottom>
      <diagonal/>
    </border>
    <border>
      <left style="dotted">
        <color theme="6" tint="-0.499984740745262"/>
      </left>
      <right style="thick">
        <color auto="1"/>
      </right>
      <top style="dotted">
        <color theme="6" tint="-0.499984740745262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176" fontId="2" fillId="0" borderId="3" xfId="0" applyNumberFormat="1" applyFont="1" applyBorder="1" applyAlignment="1">
      <alignment horizontal="right" vertical="center"/>
    </xf>
    <xf numFmtId="0" fontId="3" fillId="5" borderId="3" xfId="0" applyFont="1" applyFill="1" applyBorder="1" applyAlignment="1">
      <alignment horizontal="center" vertical="center"/>
    </xf>
    <xf numFmtId="176" fontId="7" fillId="0" borderId="3" xfId="0" applyNumberFormat="1" applyFont="1" applyBorder="1" applyAlignment="1">
      <alignment horizontal="right" vertical="center"/>
    </xf>
    <xf numFmtId="176" fontId="8" fillId="0" borderId="0" xfId="0" applyNumberFormat="1" applyFont="1" applyAlignment="1">
      <alignment horizontal="right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right" vertical="center"/>
    </xf>
    <xf numFmtId="176" fontId="6" fillId="4" borderId="11" xfId="0" applyNumberFormat="1" applyFont="1" applyFill="1" applyBorder="1" applyAlignment="1">
      <alignment horizontal="right" vertical="center"/>
    </xf>
    <xf numFmtId="0" fontId="4" fillId="4" borderId="12" xfId="0" quotePrefix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176" fontId="7" fillId="0" borderId="9" xfId="0" applyNumberFormat="1" applyFont="1" applyBorder="1" applyAlignment="1">
      <alignment horizontal="right" vertical="center"/>
    </xf>
    <xf numFmtId="176" fontId="8" fillId="0" borderId="12" xfId="0" applyNumberFormat="1" applyFont="1" applyBorder="1" applyAlignment="1">
      <alignment horizontal="right" vertical="center"/>
    </xf>
    <xf numFmtId="176" fontId="2" fillId="0" borderId="14" xfId="0" applyNumberFormat="1" applyFont="1" applyBorder="1" applyAlignment="1">
      <alignment horizontal="right" vertical="center"/>
    </xf>
    <xf numFmtId="0" fontId="11" fillId="0" borderId="0" xfId="0" applyFo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20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2" fillId="0" borderId="8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2" fillId="0" borderId="3" xfId="0" quotePrefix="1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2" fillId="0" borderId="14" xfId="0" quotePrefix="1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177" fontId="2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3" fillId="4" borderId="1" xfId="0" applyFont="1" applyFill="1" applyBorder="1" applyAlignment="1">
      <alignment horizontal="right" vertical="center"/>
    </xf>
    <xf numFmtId="0" fontId="3" fillId="4" borderId="19" xfId="0" applyFont="1" applyFill="1" applyBorder="1" applyAlignment="1">
      <alignment horizontal="center" vertical="center"/>
    </xf>
    <xf numFmtId="176" fontId="7" fillId="0" borderId="20" xfId="0" applyNumberFormat="1" applyFont="1" applyBorder="1" applyAlignment="1">
      <alignment horizontal="right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right" vertical="center"/>
    </xf>
    <xf numFmtId="176" fontId="7" fillId="0" borderId="23" xfId="0" applyNumberFormat="1" applyFont="1" applyBorder="1" applyAlignment="1">
      <alignment horizontal="right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>
      <alignment vertical="center"/>
    </xf>
    <xf numFmtId="0" fontId="7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7" fillId="0" borderId="11" xfId="0" applyFont="1" applyBorder="1" applyAlignment="1">
      <alignment horizontal="center" vertical="center"/>
    </xf>
    <xf numFmtId="0" fontId="11" fillId="0" borderId="11" xfId="0" applyFont="1" applyBorder="1">
      <alignment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4" fillId="4" borderId="10" xfId="0" quotePrefix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47da1cc39480c89/&#25991;&#20214;/PRPA/2023&#25910;&#25903;&#32048;&#31680;&#21450;&#39192;&#38989;.xlsx" TargetMode="External"/><Relationship Id="rId1" Type="http://schemas.openxmlformats.org/officeDocument/2006/relationships/externalLinkPath" Target="2023&#25910;&#25903;&#32048;&#31680;&#21450;&#39192;&#38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全年金額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D8">
            <v>23240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5E4DA-5DF7-44D0-A13D-0C48D844B019}">
  <sheetPr>
    <tabColor theme="9" tint="-0.249977111117893"/>
  </sheetPr>
  <dimension ref="A2:E125"/>
  <sheetViews>
    <sheetView showGridLines="0" topLeftCell="A20" zoomScale="90" zoomScaleNormal="90" workbookViewId="0">
      <selection activeCell="B27" sqref="B27"/>
    </sheetView>
  </sheetViews>
  <sheetFormatPr defaultColWidth="8.81640625" defaultRowHeight="15.5" x14ac:dyDescent="0.4"/>
  <cols>
    <col min="1" max="2" width="20.6328125" style="22" customWidth="1"/>
    <col min="3" max="3" width="8.81640625" style="22"/>
    <col min="4" max="5" width="20.6328125" style="22" customWidth="1"/>
    <col min="6" max="16384" width="8.81640625" style="22"/>
  </cols>
  <sheetData>
    <row r="2" spans="1:5" ht="22" customHeight="1" x14ac:dyDescent="0.4">
      <c r="A2" s="46" t="s">
        <v>0</v>
      </c>
      <c r="B2" s="47"/>
      <c r="D2" s="46" t="s">
        <v>0</v>
      </c>
      <c r="E2" s="47"/>
    </row>
    <row r="3" spans="1:5" ht="22" customHeight="1" x14ac:dyDescent="0.4">
      <c r="A3" s="17" t="s">
        <v>1</v>
      </c>
      <c r="B3" s="17" t="s">
        <v>2</v>
      </c>
      <c r="D3" s="16" t="s">
        <v>3</v>
      </c>
      <c r="E3" s="3" cm="1">
        <f t="array" aca="1" ref="E3" ca="1">SUMPRODUCT(SUMIF(INDIRECT("'"&amp;{"jan","feb","mar","apr","may","jun","jul","Aug","sep","oct","nov","dec"}&amp;"'!B:B"), D3, INDIRECT("'"&amp;{"jan","feb","mar","apr","may","jun","jul","Aug","sep","oct","nov","dec"}&amp;"'!D:D")))</f>
        <v>14325</v>
      </c>
    </row>
    <row r="4" spans="1:5" ht="22" customHeight="1" x14ac:dyDescent="0.4">
      <c r="A4" s="39" t="s">
        <v>4</v>
      </c>
      <c r="B4" s="3" cm="1">
        <f t="array" aca="1" ref="B4" ca="1">SUMPRODUCT(SUMIF(INDIRECT("'"&amp;{"jan","feb","mar","apr","may","jun","jul","Aug","sep","oct","nov","dec"}&amp;"'!B:B"), A4, INDIRECT("'"&amp;{"jan","feb","mar","apr","may","jun","jul","Aug","sep","oct","nov","dec"}&amp;"'!D:D")))</f>
        <v>400</v>
      </c>
      <c r="D4" s="16" t="s">
        <v>5</v>
      </c>
      <c r="E4" s="3" cm="1">
        <f t="array" aca="1" ref="E4" ca="1">SUMPRODUCT(SUMIF(INDIRECT("'"&amp;{"jan","feb","mar","apr","may","jun","jul","Aug","sep","oct","nov","dec"}&amp;"'!B:B"), D4, INDIRECT("'"&amp;{"jan","feb","mar","apr","may","jun","jul","Aug","sep","oct","nov","dec"}&amp;"'!D:D")))</f>
        <v>62200</v>
      </c>
    </row>
    <row r="5" spans="1:5" ht="22" customHeight="1" x14ac:dyDescent="0.4">
      <c r="A5" s="39" t="s">
        <v>6</v>
      </c>
      <c r="B5" s="3" cm="1">
        <f t="array" aca="1" ref="B5" ca="1">SUMPRODUCT(SUMIF(INDIRECT("'"&amp;{"jan","feb","mar","apr","may","jun","jul","Aug","sep","oct","nov","dec"}&amp;"'!B:B"), A5, INDIRECT("'"&amp;{"jan","feb","mar","apr","may","jun","jul","Aug","sep","oct","nov","dec"}&amp;"'!D:D")))</f>
        <v>400</v>
      </c>
      <c r="D5" s="16" t="s">
        <v>7</v>
      </c>
      <c r="E5" s="3" cm="1">
        <f t="array" aca="1" ref="E5" ca="1">SUMPRODUCT(SUMIF(INDIRECT("'"&amp;{"jan","feb","mar","apr","may","jun","jul","Aug","sep","oct","nov","dec"}&amp;"'!B:B"), D5, INDIRECT("'"&amp;{"jan","feb","mar","apr","may","jun","jul","Aug","sep","oct","nov","dec"}&amp;"'!D:D")))</f>
        <v>-11754.89</v>
      </c>
    </row>
    <row r="6" spans="1:5" ht="22" customHeight="1" x14ac:dyDescent="0.4">
      <c r="A6" s="39" t="s">
        <v>8</v>
      </c>
      <c r="B6" s="3" cm="1">
        <f t="array" aca="1" ref="B6" ca="1">SUMPRODUCT(SUMIF(INDIRECT("'"&amp;{"jan","feb","mar","apr","may","jun","jul","Aug","sep","oct","nov","dec"}&amp;"'!B:B"), A6, INDIRECT("'"&amp;{"jan","feb","mar","apr","may","jun","jul","Aug","sep","oct","nov","dec"}&amp;"'!D:D")))</f>
        <v>2100</v>
      </c>
      <c r="D6" s="16" t="s">
        <v>9</v>
      </c>
      <c r="E6" s="3" cm="1">
        <f t="array" aca="1" ref="E6" ca="1">SUMPRODUCT(SUMIF(INDIRECT("'"&amp;{"jan","feb","mar","apr","may","jun","jul","Aug","sep","oct","nov","dec"}&amp;"'!B:B"), D6, INDIRECT("'"&amp;{"jan","feb","mar","apr","may","jun","jul","Aug","sep","oct","nov","dec"}&amp;"'!D:D")))</f>
        <v>-59500</v>
      </c>
    </row>
    <row r="7" spans="1:5" ht="22" customHeight="1" x14ac:dyDescent="0.4">
      <c r="A7" s="39" t="s">
        <v>10</v>
      </c>
      <c r="B7" s="3" cm="1">
        <f t="array" aca="1" ref="B7" ca="1">SUMPRODUCT(SUMIF(INDIRECT("'"&amp;{"jan","feb","mar","apr","may","jun","jul","Aug","sep","oct","nov","dec"}&amp;"'!B:B"), A7, INDIRECT("'"&amp;{"jan","feb","mar","apr","may","jun","jul","Aug","sep","oct","nov","dec"}&amp;"'!D:D")))</f>
        <v>2500</v>
      </c>
      <c r="D7"/>
      <c r="E7" s="15"/>
    </row>
    <row r="8" spans="1:5" ht="22" customHeight="1" x14ac:dyDescent="0.4">
      <c r="A8" s="39" t="s">
        <v>11</v>
      </c>
      <c r="B8" s="3" cm="1">
        <f t="array" aca="1" ref="B8" ca="1">SUMPRODUCT(SUMIF(INDIRECT("'"&amp;{"jan","feb","mar","apr","may","jun","jul","Aug","sep","oct","nov","dec"}&amp;"'!B:B"), A8, INDIRECT("'"&amp;{"jan","feb","mar","apr","may","jun","jul","Aug","sep","oct","nov","dec"}&amp;"'!D:D")))</f>
        <v>2500</v>
      </c>
    </row>
    <row r="9" spans="1:5" ht="22" customHeight="1" x14ac:dyDescent="0.4">
      <c r="A9" s="39" t="s">
        <v>12</v>
      </c>
      <c r="B9" s="3" cm="1">
        <f t="array" aca="1" ref="B9" ca="1">SUMPRODUCT(SUMIF(INDIRECT("'"&amp;{"jan","feb","mar","apr","may","jun","jul","Aug","sep","oct","nov","dec"}&amp;"'!B:B"), A9, INDIRECT("'"&amp;{"jan","feb","mar","apr","may","jun","jul","Aug","sep","oct","nov","dec"}&amp;"'!D:D")))</f>
        <v>2500</v>
      </c>
    </row>
    <row r="10" spans="1:5" ht="22" customHeight="1" x14ac:dyDescent="0.4">
      <c r="A10" s="39" t="s">
        <v>13</v>
      </c>
      <c r="B10" s="3" cm="1">
        <f t="array" aca="1" ref="B10" ca="1">SUMPRODUCT(SUMIF(INDIRECT("'"&amp;{"jan","feb","mar","apr","may","jun","jul","Aug","sep","oct","nov","dec"}&amp;"'!B:B"), A10, INDIRECT("'"&amp;{"jan","feb","mar","apr","may","jun","jul","Aug","sep","oct","nov","dec"}&amp;"'!D:D")))</f>
        <v>2500</v>
      </c>
    </row>
    <row r="11" spans="1:5" ht="22" customHeight="1" x14ac:dyDescent="0.4">
      <c r="A11" s="39" t="s">
        <v>14</v>
      </c>
      <c r="B11" s="3" cm="1">
        <f t="array" aca="1" ref="B11" ca="1">SUMPRODUCT(SUMIF(INDIRECT("'"&amp;{"jan","feb","mar","apr","may","jun","jul","Aug","sep","oct","nov","dec"}&amp;"'!B:B"), A11, INDIRECT("'"&amp;{"jan","feb","mar","apr","may","jun","jul","Aug","sep","oct","nov","dec"}&amp;"'!D:D")))</f>
        <v>2500</v>
      </c>
    </row>
    <row r="12" spans="1:5" ht="22" customHeight="1" x14ac:dyDescent="0.4">
      <c r="A12" s="39" t="s">
        <v>15</v>
      </c>
      <c r="B12" s="3" cm="1">
        <f t="array" aca="1" ref="B12" ca="1">SUMPRODUCT(SUMIF(INDIRECT("'"&amp;{"jan","feb","mar","apr","may","jun","jul","Aug","sep","oct","nov","dec"}&amp;"'!B:B"), A12, INDIRECT("'"&amp;{"jan","feb","mar","apr","may","jun","jul","Aug","sep","oct","nov","dec"}&amp;"'!D:D")))</f>
        <v>2100</v>
      </c>
    </row>
    <row r="13" spans="1:5" ht="22" customHeight="1" x14ac:dyDescent="0.4">
      <c r="A13" s="39" t="s">
        <v>16</v>
      </c>
      <c r="B13" s="3" cm="1">
        <f t="array" aca="1" ref="B13" ca="1">SUMPRODUCT(SUMIF(INDIRECT("'"&amp;{"jan","feb","mar","apr","may","jun","jul","Aug","sep","oct","nov","dec"}&amp;"'!B:B"), A13, INDIRECT("'"&amp;{"jan","feb","mar","apr","may","jun","jul","Aug","sep","oct","nov","dec"}&amp;"'!D:D")))</f>
        <v>3500</v>
      </c>
    </row>
    <row r="14" spans="1:5" ht="22" customHeight="1" x14ac:dyDescent="0.4">
      <c r="A14" s="39" t="s">
        <v>17</v>
      </c>
      <c r="B14" s="3" cm="1">
        <f t="array" aca="1" ref="B14" ca="1">SUMPRODUCT(SUMIF(INDIRECT("'"&amp;{"jan","feb","mar","apr","may","jun","jul","Aug","sep","oct","nov","dec"}&amp;"'!B:B"), A14, INDIRECT("'"&amp;{"jan","feb","mar","apr","may","jun","jul","Aug","sep","oct","nov","dec"}&amp;"'!D:D")))</f>
        <v>2500</v>
      </c>
    </row>
    <row r="15" spans="1:5" ht="22" customHeight="1" x14ac:dyDescent="0.4">
      <c r="A15" s="39" t="s">
        <v>18</v>
      </c>
      <c r="B15" s="3" cm="1">
        <f t="array" aca="1" ref="B15" ca="1">SUMPRODUCT(SUMIF(INDIRECT("'"&amp;{"jan","feb","mar","apr","may","jun","jul","Aug","sep","oct","nov","dec"}&amp;"'!B:B"), A15, INDIRECT("'"&amp;{"jan","feb","mar","apr","may","jun","jul","Aug","sep","oct","nov","dec"}&amp;"'!D:D")))</f>
        <v>2100</v>
      </c>
    </row>
    <row r="16" spans="1:5" ht="22" customHeight="1" x14ac:dyDescent="0.4">
      <c r="A16" s="39" t="s">
        <v>19</v>
      </c>
      <c r="B16" s="3" cm="1">
        <f t="array" aca="1" ref="B16" ca="1">SUMPRODUCT(SUMIF(INDIRECT("'"&amp;{"jan","feb","mar","apr","may","jun","jul","Aug","sep","oct","nov","dec"}&amp;"'!B:B"), A16, INDIRECT("'"&amp;{"jan","feb","mar","apr","may","jun","jul","Aug","sep","oct","nov","dec"}&amp;"'!D:D")))</f>
        <v>2100</v>
      </c>
    </row>
    <row r="17" spans="1:2" ht="22" customHeight="1" x14ac:dyDescent="0.4">
      <c r="A17" s="39" t="s">
        <v>20</v>
      </c>
      <c r="B17" s="3" cm="1">
        <f t="array" aca="1" ref="B17" ca="1">SUMPRODUCT(SUMIF(INDIRECT("'"&amp;{"jan","feb","mar","apr","may","jun","jul","Aug","sep","oct","nov","dec"}&amp;"'!B:B"), A17, INDIRECT("'"&amp;{"jan","feb","mar","apr","may","jun","jul","Aug","sep","oct","nov","dec"}&amp;"'!D:D")))</f>
        <v>2400</v>
      </c>
    </row>
    <row r="18" spans="1:2" ht="22" customHeight="1" x14ac:dyDescent="0.4">
      <c r="A18" s="39" t="s">
        <v>21</v>
      </c>
      <c r="B18" s="3" cm="1">
        <f t="array" aca="1" ref="B18" ca="1">SUMPRODUCT(SUMIF(INDIRECT("'"&amp;{"jan","feb","mar","apr","may","jun","jul","Aug","sep","oct","nov","dec"}&amp;"'!B:B"), A18, INDIRECT("'"&amp;{"jan","feb","mar","apr","may","jun","jul","Aug","sep","oct","nov","dec"}&amp;"'!D:D")))</f>
        <v>2100</v>
      </c>
    </row>
    <row r="19" spans="1:2" ht="22" customHeight="1" x14ac:dyDescent="0.4">
      <c r="A19" s="39" t="s">
        <v>22</v>
      </c>
      <c r="B19" s="3" cm="1">
        <f t="array" aca="1" ref="B19" ca="1">SUMPRODUCT(SUMIF(INDIRECT("'"&amp;{"jan","feb","mar","apr","may","jun","jul","Aug","sep","oct","nov","dec"}&amp;"'!B:B"), A19, INDIRECT("'"&amp;{"jan","feb","mar","apr","may","jun","jul","Aug","sep","oct","nov","dec"}&amp;"'!D:D")))</f>
        <v>2000</v>
      </c>
    </row>
    <row r="20" spans="1:2" ht="22" customHeight="1" x14ac:dyDescent="0.4">
      <c r="A20" s="39" t="s">
        <v>23</v>
      </c>
      <c r="B20" s="3" cm="1">
        <f t="array" aca="1" ref="B20" ca="1">SUMPRODUCT(SUMIF(INDIRECT("'"&amp;{"jan","feb","mar","apr","may","jun","jul","Aug","sep","oct","nov","dec"}&amp;"'!B:B"), A20, INDIRECT("'"&amp;{"jan","feb","mar","apr","may","jun","jul","Aug","sep","oct","nov","dec"}&amp;"'!D:D")))</f>
        <v>900</v>
      </c>
    </row>
    <row r="21" spans="1:2" ht="22" customHeight="1" x14ac:dyDescent="0.4">
      <c r="A21" s="39" t="s">
        <v>24</v>
      </c>
      <c r="B21" s="3" cm="1">
        <f t="array" aca="1" ref="B21" ca="1">SUMPRODUCT(SUMIF(INDIRECT("'"&amp;{"jan","feb","mar","apr","may","jun","jul","Aug","sep","oct","nov","dec"}&amp;"'!B:B"), A21, INDIRECT("'"&amp;{"jan","feb","mar","apr","may","jun","jul","Aug","sep","oct","nov","dec"}&amp;"'!D:D")))</f>
        <v>400</v>
      </c>
    </row>
    <row r="22" spans="1:2" ht="22" customHeight="1" x14ac:dyDescent="0.4">
      <c r="A22" s="39" t="s">
        <v>25</v>
      </c>
      <c r="B22" s="3" cm="1">
        <f t="array" aca="1" ref="B22" ca="1">SUMPRODUCT(SUMIF(INDIRECT("'"&amp;{"jan","feb","mar","apr","may","jun","jul","Aug","sep","oct","nov","dec"}&amp;"'!B:B"), A22, INDIRECT("'"&amp;{"jan","feb","mar","apr","may","jun","jul","Aug","sep","oct","nov","dec"}&amp;"'!D:D")))</f>
        <v>300</v>
      </c>
    </row>
    <row r="23" spans="1:2" ht="22" customHeight="1" x14ac:dyDescent="0.4">
      <c r="A23" s="39" t="s">
        <v>26</v>
      </c>
      <c r="B23" s="3" cm="1">
        <f t="array" aca="1" ref="B23" ca="1">SUMPRODUCT(SUMIF(INDIRECT("'"&amp;{"jan","feb","mar","apr","may","jun","jul","Aug","sep","oct","nov","dec"}&amp;"'!B:B"), A23, INDIRECT("'"&amp;{"jan","feb","mar","apr","may","jun","jul","Aug","sep","oct","nov","dec"}&amp;"'!D:D")))</f>
        <v>2700</v>
      </c>
    </row>
    <row r="24" spans="1:2" ht="22" customHeight="1" x14ac:dyDescent="0.4">
      <c r="A24" s="39" t="s">
        <v>27</v>
      </c>
      <c r="B24" s="3" cm="1">
        <f t="array" aca="1" ref="B24" ca="1">SUMPRODUCT(SUMIF(INDIRECT("'"&amp;{"jan","feb","mar","apr","may","jun","jul","Aug","sep","oct","nov","dec"}&amp;"'!B:B"), A24, INDIRECT("'"&amp;{"jan","feb","mar","apr","may","jun","jul","Aug","sep","oct","nov","dec"}&amp;"'!D:D")))</f>
        <v>1800</v>
      </c>
    </row>
    <row r="25" spans="1:2" ht="22" customHeight="1" x14ac:dyDescent="0.4">
      <c r="A25" s="39" t="s">
        <v>28</v>
      </c>
      <c r="B25" s="3" cm="1">
        <f t="array" aca="1" ref="B25" ca="1">SUMPRODUCT(SUMIF(INDIRECT("'"&amp;{"jan","feb","mar","apr","may","jun","jul","Aug","sep","oct","nov","dec"}&amp;"'!B:B"), A25, INDIRECT("'"&amp;{"jan","feb","mar","apr","may","jun","jul","Aug","sep","oct","nov","dec"}&amp;"'!D:D")))</f>
        <v>2700</v>
      </c>
    </row>
    <row r="26" spans="1:2" ht="22" customHeight="1" x14ac:dyDescent="0.4">
      <c r="A26" s="39" t="s">
        <v>29</v>
      </c>
      <c r="B26" s="3" cm="1">
        <f t="array" aca="1" ref="B26" ca="1">SUMPRODUCT(SUMIF(INDIRECT("'"&amp;{"jan","feb","mar","apr","may","jun","jul","Aug","sep","oct","nov","dec"}&amp;"'!B:B"), A26, INDIRECT("'"&amp;{"jan","feb","mar","apr","may","jun","jul","Aug","sep","oct","nov","dec"}&amp;"'!D:D")))</f>
        <v>900</v>
      </c>
    </row>
    <row r="27" spans="1:2" ht="22" customHeight="1" x14ac:dyDescent="0.4">
      <c r="A27" s="39" t="s">
        <v>30</v>
      </c>
      <c r="B27" s="3" cm="1">
        <f t="array" aca="1" ref="B27" ca="1">SUMPRODUCT(SUMIF(INDIRECT("'"&amp;{"jan","feb","mar","apr","may","jun","jul","Aug","sep","oct","nov","dec"}&amp;"'!B:B"), A27, INDIRECT("'"&amp;{"jan","feb","mar","apr","may","jun","jul","Aug","sep","oct","nov","dec"}&amp;"'!D:D")))</f>
        <v>2300</v>
      </c>
    </row>
    <row r="28" spans="1:2" ht="22" customHeight="1" x14ac:dyDescent="0.4">
      <c r="A28" s="39" t="s">
        <v>31</v>
      </c>
      <c r="B28" s="3" cm="1">
        <f t="array" aca="1" ref="B28" ca="1">SUMPRODUCT(SUMIF(INDIRECT("'"&amp;{"jan","feb","mar","apr","may","jun","jul","Aug","sep","oct","nov","dec"}&amp;"'!B:B"), A28, INDIRECT("'"&amp;{"jan","feb","mar","apr","may","jun","jul","Aug","sep","oct","nov","dec"}&amp;"'!D:D")))</f>
        <v>2700</v>
      </c>
    </row>
    <row r="29" spans="1:2" ht="22" customHeight="1" x14ac:dyDescent="0.4">
      <c r="A29" s="39" t="s">
        <v>32</v>
      </c>
      <c r="B29" s="3" cm="1">
        <f t="array" aca="1" ref="B29" ca="1">SUMPRODUCT(SUMIF(INDIRECT("'"&amp;{"jan","feb","mar","apr","may","jun","jul","Aug","sep","oct","nov","dec"}&amp;"'!B:B"), A29, INDIRECT("'"&amp;{"jan","feb","mar","apr","may","jun","jul","Aug","sep","oct","nov","dec"}&amp;"'!D:D")))</f>
        <v>2700</v>
      </c>
    </row>
    <row r="30" spans="1:2" ht="22" customHeight="1" x14ac:dyDescent="0.4">
      <c r="A30" s="39" t="s">
        <v>33</v>
      </c>
      <c r="B30" s="3" cm="1">
        <f t="array" aca="1" ref="B30" ca="1">SUMPRODUCT(SUMIF(INDIRECT("'"&amp;{"jan","feb","mar","apr","may","jun","jul","Aug","sep","oct","nov","dec"}&amp;"'!B:B"), A30, INDIRECT("'"&amp;{"jan","feb","mar","apr","may","jun","jul","Aug","sep","oct","nov","dec"}&amp;"'!D:D")))</f>
        <v>1200</v>
      </c>
    </row>
    <row r="31" spans="1:2" ht="22" customHeight="1" x14ac:dyDescent="0.4">
      <c r="A31" s="39" t="s">
        <v>34</v>
      </c>
      <c r="B31" s="3" cm="1">
        <f t="array" aca="1" ref="B31" ca="1">SUMPRODUCT(SUMIF(INDIRECT("'"&amp;{"jan","feb","mar","apr","may","jun","jul","Aug","sep","oct","nov","dec"}&amp;"'!B:B"), A31, INDIRECT("'"&amp;{"jan","feb","mar","apr","may","jun","jul","Aug","sep","oct","nov","dec"}&amp;"'!D:D")))</f>
        <v>8000</v>
      </c>
    </row>
    <row r="32" spans="1:2" ht="22" customHeight="1" x14ac:dyDescent="0.4">
      <c r="A32" s="39" t="s">
        <v>35</v>
      </c>
      <c r="B32" s="3" cm="1">
        <f t="array" aca="1" ref="B32" ca="1">SUMPRODUCT(SUMIF(INDIRECT("'"&amp;{"jan","feb","mar","apr","may","jun","jul","Aug","sep","oct","nov","dec"}&amp;"'!B:B"), A32, INDIRECT("'"&amp;{"jan","feb","mar","apr","may","jun","jul","Aug","sep","oct","nov","dec"}&amp;"'!D:D")))</f>
        <v>900</v>
      </c>
    </row>
    <row r="33" spans="1:2" ht="22" customHeight="1" x14ac:dyDescent="0.4">
      <c r="A33" s="39" t="s">
        <v>36</v>
      </c>
      <c r="B33" s="3" cm="1">
        <f t="array" aca="1" ref="B33" ca="1">SUMPRODUCT(SUMIF(INDIRECT("'"&amp;{"jan","feb","mar","apr","may","jun","jul","Aug","sep","oct","nov","dec"}&amp;"'!B:B"), A33, INDIRECT("'"&amp;{"jan","feb","mar","apr","may","jun","jul","Aug","sep","oct","nov","dec"}&amp;"'!D:D")))</f>
        <v>2000</v>
      </c>
    </row>
    <row r="34" spans="1:2" ht="22" customHeight="1" x14ac:dyDescent="0.4">
      <c r="A34"/>
      <c r="B34"/>
    </row>
    <row r="35" spans="1:2" ht="22" customHeight="1" x14ac:dyDescent="0.4">
      <c r="A35"/>
      <c r="B35"/>
    </row>
    <row r="36" spans="1:2" ht="22" customHeight="1" x14ac:dyDescent="0.4">
      <c r="A36"/>
      <c r="B36"/>
    </row>
    <row r="37" spans="1:2" ht="22" customHeight="1" x14ac:dyDescent="0.4">
      <c r="A37"/>
      <c r="B37"/>
    </row>
    <row r="38" spans="1:2" ht="22" customHeight="1" x14ac:dyDescent="0.4">
      <c r="A38"/>
      <c r="B38"/>
    </row>
    <row r="39" spans="1:2" ht="22" customHeight="1" x14ac:dyDescent="0.4">
      <c r="A39"/>
      <c r="B39"/>
    </row>
    <row r="40" spans="1:2" ht="22" customHeight="1" x14ac:dyDescent="0.4">
      <c r="A40"/>
      <c r="B40"/>
    </row>
    <row r="41" spans="1:2" ht="22" customHeight="1" x14ac:dyDescent="0.4">
      <c r="A41"/>
      <c r="B41"/>
    </row>
    <row r="42" spans="1:2" ht="22" customHeight="1" x14ac:dyDescent="0.4">
      <c r="A42"/>
      <c r="B42"/>
    </row>
    <row r="43" spans="1:2" ht="22" customHeight="1" x14ac:dyDescent="0.4">
      <c r="A43"/>
      <c r="B43"/>
    </row>
    <row r="44" spans="1:2" ht="22" customHeight="1" x14ac:dyDescent="0.4">
      <c r="A44"/>
      <c r="B44"/>
    </row>
    <row r="45" spans="1:2" ht="20.149999999999999" customHeight="1" x14ac:dyDescent="0.4">
      <c r="A45"/>
      <c r="B45"/>
    </row>
    <row r="46" spans="1:2" ht="20.149999999999999" customHeight="1" x14ac:dyDescent="0.4">
      <c r="A46"/>
      <c r="B46"/>
    </row>
    <row r="47" spans="1:2" ht="20.149999999999999" customHeight="1" x14ac:dyDescent="0.4">
      <c r="A47"/>
      <c r="B47"/>
    </row>
    <row r="48" spans="1:2" ht="20.149999999999999" customHeight="1" x14ac:dyDescent="0.4">
      <c r="A48"/>
      <c r="B48"/>
    </row>
    <row r="49" spans="1:2" ht="17" x14ac:dyDescent="0.4">
      <c r="A49"/>
      <c r="B49"/>
    </row>
    <row r="50" spans="1:2" ht="17" x14ac:dyDescent="0.4">
      <c r="A50"/>
      <c r="B50"/>
    </row>
    <row r="51" spans="1:2" ht="17" x14ac:dyDescent="0.4">
      <c r="A51"/>
      <c r="B51"/>
    </row>
    <row r="52" spans="1:2" ht="17" x14ac:dyDescent="0.4">
      <c r="A52"/>
      <c r="B52"/>
    </row>
    <row r="53" spans="1:2" ht="17" x14ac:dyDescent="0.4">
      <c r="A53"/>
      <c r="B53"/>
    </row>
    <row r="54" spans="1:2" ht="17" x14ac:dyDescent="0.4">
      <c r="A54"/>
      <c r="B54"/>
    </row>
    <row r="55" spans="1:2" ht="17" x14ac:dyDescent="0.4">
      <c r="A55"/>
      <c r="B55"/>
    </row>
    <row r="56" spans="1:2" ht="17" x14ac:dyDescent="0.4">
      <c r="A56"/>
      <c r="B56"/>
    </row>
    <row r="57" spans="1:2" ht="17" x14ac:dyDescent="0.4">
      <c r="A57"/>
      <c r="B57"/>
    </row>
    <row r="58" spans="1:2" ht="17" x14ac:dyDescent="0.4">
      <c r="A58"/>
      <c r="B58"/>
    </row>
    <row r="59" spans="1:2" ht="17" x14ac:dyDescent="0.4">
      <c r="A59"/>
      <c r="B59"/>
    </row>
    <row r="60" spans="1:2" ht="17" x14ac:dyDescent="0.4">
      <c r="A60"/>
      <c r="B60"/>
    </row>
    <row r="61" spans="1:2" ht="17" x14ac:dyDescent="0.4">
      <c r="A61"/>
      <c r="B61"/>
    </row>
    <row r="62" spans="1:2" ht="17" x14ac:dyDescent="0.4">
      <c r="A62"/>
      <c r="B62"/>
    </row>
    <row r="63" spans="1:2" ht="17" x14ac:dyDescent="0.4">
      <c r="A63"/>
      <c r="B63"/>
    </row>
    <row r="64" spans="1:2" ht="17" x14ac:dyDescent="0.4">
      <c r="A64"/>
      <c r="B64"/>
    </row>
    <row r="65" spans="1:2" ht="17" x14ac:dyDescent="0.4">
      <c r="A65"/>
      <c r="B65"/>
    </row>
    <row r="66" spans="1:2" ht="17" x14ac:dyDescent="0.4">
      <c r="A66"/>
      <c r="B66"/>
    </row>
    <row r="67" spans="1:2" ht="17" x14ac:dyDescent="0.4">
      <c r="A67"/>
      <c r="B67"/>
    </row>
    <row r="68" spans="1:2" ht="17" x14ac:dyDescent="0.4">
      <c r="A68"/>
      <c r="B68"/>
    </row>
    <row r="69" spans="1:2" ht="17" x14ac:dyDescent="0.4">
      <c r="A69"/>
      <c r="B69"/>
    </row>
    <row r="70" spans="1:2" ht="17" x14ac:dyDescent="0.4">
      <c r="A70"/>
      <c r="B70"/>
    </row>
    <row r="71" spans="1:2" ht="17" x14ac:dyDescent="0.4">
      <c r="A71"/>
      <c r="B71"/>
    </row>
    <row r="72" spans="1:2" ht="17" x14ac:dyDescent="0.4">
      <c r="A72"/>
      <c r="B72"/>
    </row>
    <row r="73" spans="1:2" ht="17" x14ac:dyDescent="0.4">
      <c r="A73"/>
      <c r="B73"/>
    </row>
    <row r="74" spans="1:2" ht="17" x14ac:dyDescent="0.4">
      <c r="A74"/>
      <c r="B74"/>
    </row>
    <row r="75" spans="1:2" ht="17" x14ac:dyDescent="0.4">
      <c r="A75"/>
      <c r="B75"/>
    </row>
    <row r="76" spans="1:2" ht="17" x14ac:dyDescent="0.4">
      <c r="A76"/>
      <c r="B76"/>
    </row>
    <row r="77" spans="1:2" ht="17" x14ac:dyDescent="0.4">
      <c r="A77"/>
      <c r="B77"/>
    </row>
    <row r="78" spans="1:2" ht="17" x14ac:dyDescent="0.4">
      <c r="A78"/>
      <c r="B78"/>
    </row>
    <row r="79" spans="1:2" ht="17" x14ac:dyDescent="0.4">
      <c r="A79"/>
      <c r="B79"/>
    </row>
    <row r="80" spans="1:2" ht="17" x14ac:dyDescent="0.4">
      <c r="A80"/>
      <c r="B80"/>
    </row>
    <row r="81" spans="1:2" ht="17" x14ac:dyDescent="0.4">
      <c r="A81"/>
      <c r="B81"/>
    </row>
    <row r="82" spans="1:2" ht="17" x14ac:dyDescent="0.4">
      <c r="A82"/>
      <c r="B82"/>
    </row>
    <row r="83" spans="1:2" ht="17" x14ac:dyDescent="0.4">
      <c r="A83"/>
      <c r="B83"/>
    </row>
    <row r="84" spans="1:2" ht="17" x14ac:dyDescent="0.4">
      <c r="A84"/>
      <c r="B84"/>
    </row>
    <row r="85" spans="1:2" ht="17" x14ac:dyDescent="0.4">
      <c r="A85"/>
      <c r="B85"/>
    </row>
    <row r="86" spans="1:2" ht="17" x14ac:dyDescent="0.4">
      <c r="A86"/>
      <c r="B86"/>
    </row>
    <row r="87" spans="1:2" ht="17" x14ac:dyDescent="0.4">
      <c r="A87"/>
      <c r="B87"/>
    </row>
    <row r="88" spans="1:2" ht="17" x14ac:dyDescent="0.4">
      <c r="A88"/>
      <c r="B88"/>
    </row>
    <row r="89" spans="1:2" ht="17" x14ac:dyDescent="0.4">
      <c r="A89"/>
      <c r="B89"/>
    </row>
    <row r="90" spans="1:2" ht="17" x14ac:dyDescent="0.4">
      <c r="A90"/>
      <c r="B90"/>
    </row>
    <row r="91" spans="1:2" ht="17" x14ac:dyDescent="0.4">
      <c r="A91"/>
      <c r="B91"/>
    </row>
    <row r="92" spans="1:2" ht="17" x14ac:dyDescent="0.4">
      <c r="A92"/>
      <c r="B92"/>
    </row>
    <row r="93" spans="1:2" ht="17" x14ac:dyDescent="0.4">
      <c r="A93"/>
      <c r="B93"/>
    </row>
    <row r="94" spans="1:2" ht="17" x14ac:dyDescent="0.4">
      <c r="A94"/>
      <c r="B94"/>
    </row>
    <row r="95" spans="1:2" ht="17" x14ac:dyDescent="0.4">
      <c r="A95"/>
      <c r="B95"/>
    </row>
    <row r="96" spans="1:2" ht="17" x14ac:dyDescent="0.4">
      <c r="A96"/>
      <c r="B96"/>
    </row>
    <row r="97" spans="1:2" ht="17" x14ac:dyDescent="0.4">
      <c r="A97"/>
      <c r="B97"/>
    </row>
    <row r="98" spans="1:2" ht="17" x14ac:dyDescent="0.4">
      <c r="A98"/>
      <c r="B98"/>
    </row>
    <row r="99" spans="1:2" ht="17" x14ac:dyDescent="0.4">
      <c r="A99"/>
      <c r="B99"/>
    </row>
    <row r="100" spans="1:2" ht="17" x14ac:dyDescent="0.4">
      <c r="A100"/>
      <c r="B100"/>
    </row>
    <row r="101" spans="1:2" ht="17" x14ac:dyDescent="0.4">
      <c r="A101"/>
      <c r="B101"/>
    </row>
    <row r="102" spans="1:2" ht="17" x14ac:dyDescent="0.4">
      <c r="A102"/>
      <c r="B102"/>
    </row>
    <row r="103" spans="1:2" ht="17" x14ac:dyDescent="0.4">
      <c r="A103"/>
      <c r="B103"/>
    </row>
    <row r="104" spans="1:2" ht="17" x14ac:dyDescent="0.4">
      <c r="A104"/>
      <c r="B104"/>
    </row>
    <row r="105" spans="1:2" ht="17" x14ac:dyDescent="0.4">
      <c r="A105"/>
      <c r="B105"/>
    </row>
    <row r="106" spans="1:2" ht="17" x14ac:dyDescent="0.4">
      <c r="A106"/>
      <c r="B106"/>
    </row>
    <row r="107" spans="1:2" ht="17" x14ac:dyDescent="0.4">
      <c r="A107"/>
      <c r="B107"/>
    </row>
    <row r="108" spans="1:2" ht="17" x14ac:dyDescent="0.4">
      <c r="A108"/>
      <c r="B108"/>
    </row>
    <row r="109" spans="1:2" ht="17" x14ac:dyDescent="0.4">
      <c r="A109"/>
      <c r="B109"/>
    </row>
    <row r="110" spans="1:2" ht="17" x14ac:dyDescent="0.4">
      <c r="A110"/>
      <c r="B110"/>
    </row>
    <row r="111" spans="1:2" ht="17" x14ac:dyDescent="0.4">
      <c r="A111"/>
      <c r="B111"/>
    </row>
    <row r="112" spans="1:2" ht="17" x14ac:dyDescent="0.4">
      <c r="A112"/>
      <c r="B112"/>
    </row>
    <row r="113" spans="1:2" ht="17" x14ac:dyDescent="0.4">
      <c r="A113"/>
      <c r="B113"/>
    </row>
    <row r="114" spans="1:2" ht="17" x14ac:dyDescent="0.4">
      <c r="A114"/>
      <c r="B114"/>
    </row>
    <row r="115" spans="1:2" ht="17" x14ac:dyDescent="0.4">
      <c r="A115"/>
      <c r="B115"/>
    </row>
    <row r="116" spans="1:2" ht="17" x14ac:dyDescent="0.4">
      <c r="A116"/>
      <c r="B116"/>
    </row>
    <row r="117" spans="1:2" ht="17" x14ac:dyDescent="0.4">
      <c r="A117"/>
      <c r="B117"/>
    </row>
    <row r="118" spans="1:2" ht="17" x14ac:dyDescent="0.4">
      <c r="A118"/>
      <c r="B118"/>
    </row>
    <row r="119" spans="1:2" ht="17" x14ac:dyDescent="0.4">
      <c r="A119"/>
      <c r="B119"/>
    </row>
    <row r="120" spans="1:2" ht="17" x14ac:dyDescent="0.4">
      <c r="A120"/>
      <c r="B120"/>
    </row>
    <row r="121" spans="1:2" ht="17" x14ac:dyDescent="0.4">
      <c r="A121"/>
      <c r="B121"/>
    </row>
    <row r="122" spans="1:2" ht="17" x14ac:dyDescent="0.4">
      <c r="A122"/>
      <c r="B122"/>
    </row>
    <row r="123" spans="1:2" ht="17" x14ac:dyDescent="0.4">
      <c r="A123"/>
      <c r="B123"/>
    </row>
    <row r="124" spans="1:2" ht="17" x14ac:dyDescent="0.4">
      <c r="A124"/>
      <c r="B124"/>
    </row>
    <row r="125" spans="1:2" ht="17" x14ac:dyDescent="0.4">
      <c r="A125"/>
      <c r="B125"/>
    </row>
  </sheetData>
  <mergeCells count="2">
    <mergeCell ref="A2:B2"/>
    <mergeCell ref="D2:E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B26E2-17CD-46CD-AD4A-ACD701A9463A}">
  <dimension ref="A1:F39"/>
  <sheetViews>
    <sheetView showGridLines="0" zoomScale="90" zoomScaleNormal="90" workbookViewId="0">
      <selection activeCell="E5" sqref="E5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16384" width="8.81640625" style="22"/>
  </cols>
  <sheetData>
    <row r="1" spans="1:6" ht="16" thickBot="1" x14ac:dyDescent="0.45"/>
    <row r="2" spans="1:6" ht="22" customHeight="1" thickTop="1" x14ac:dyDescent="0.4">
      <c r="A2" s="57" t="s">
        <v>142</v>
      </c>
      <c r="B2" s="62"/>
      <c r="C2" s="62"/>
      <c r="D2" s="63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13700</v>
      </c>
    </row>
    <row r="6" spans="1:6" ht="22" customHeight="1" x14ac:dyDescent="0.4">
      <c r="A6" s="19" t="s">
        <v>43</v>
      </c>
      <c r="B6" s="48" t="s">
        <v>143</v>
      </c>
      <c r="C6" s="49"/>
      <c r="D6" s="12">
        <f>Aug!D9</f>
        <v>36610.11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-8700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41610.11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ht="26" x14ac:dyDescent="0.4">
      <c r="A13" s="25">
        <v>45536</v>
      </c>
      <c r="B13" s="29" t="s">
        <v>131</v>
      </c>
      <c r="C13" s="35" t="s">
        <v>156</v>
      </c>
      <c r="D13" s="1"/>
      <c r="E13" s="1">
        <v>-1000</v>
      </c>
      <c r="F13" s="28" t="s">
        <v>56</v>
      </c>
    </row>
    <row r="14" spans="1:6" x14ac:dyDescent="0.4">
      <c r="A14" s="25">
        <v>45536</v>
      </c>
      <c r="B14" s="29" t="s">
        <v>132</v>
      </c>
      <c r="C14" s="27" t="s">
        <v>55</v>
      </c>
      <c r="D14" s="1"/>
      <c r="E14" s="1">
        <v>-400</v>
      </c>
      <c r="F14" s="28" t="s">
        <v>56</v>
      </c>
    </row>
    <row r="15" spans="1:6" x14ac:dyDescent="0.4">
      <c r="A15" s="25">
        <v>45536</v>
      </c>
      <c r="B15" s="29" t="s">
        <v>133</v>
      </c>
      <c r="C15" s="27" t="s">
        <v>55</v>
      </c>
      <c r="D15" s="1"/>
      <c r="E15" s="1">
        <v>-600</v>
      </c>
      <c r="F15" s="28" t="s">
        <v>56</v>
      </c>
    </row>
    <row r="16" spans="1:6" x14ac:dyDescent="0.4">
      <c r="A16" s="25">
        <v>45536</v>
      </c>
      <c r="B16" s="29" t="s">
        <v>134</v>
      </c>
      <c r="C16" s="27" t="s">
        <v>55</v>
      </c>
      <c r="D16" s="1"/>
      <c r="E16" s="1">
        <v>-400</v>
      </c>
      <c r="F16" s="28" t="s">
        <v>56</v>
      </c>
    </row>
    <row r="17" spans="1:6" x14ac:dyDescent="0.4">
      <c r="A17" s="25">
        <v>45536</v>
      </c>
      <c r="B17" s="29" t="s">
        <v>135</v>
      </c>
      <c r="C17" s="27" t="s">
        <v>55</v>
      </c>
      <c r="D17" s="1"/>
      <c r="E17" s="1">
        <v>-400</v>
      </c>
      <c r="F17" s="28" t="s">
        <v>56</v>
      </c>
    </row>
    <row r="18" spans="1:6" x14ac:dyDescent="0.4">
      <c r="A18" s="25">
        <v>45536</v>
      </c>
      <c r="B18" s="29" t="s">
        <v>136</v>
      </c>
      <c r="C18" s="27" t="s">
        <v>55</v>
      </c>
      <c r="D18" s="1"/>
      <c r="E18" s="1">
        <v>-400</v>
      </c>
      <c r="F18" s="28" t="s">
        <v>56</v>
      </c>
    </row>
    <row r="19" spans="1:6" x14ac:dyDescent="0.4">
      <c r="A19" s="25">
        <v>45536</v>
      </c>
      <c r="B19" s="29" t="s">
        <v>137</v>
      </c>
      <c r="C19" s="27" t="s">
        <v>55</v>
      </c>
      <c r="D19" s="1"/>
      <c r="E19" s="1">
        <v>-400</v>
      </c>
      <c r="F19" s="28" t="s">
        <v>56</v>
      </c>
    </row>
    <row r="20" spans="1:6" x14ac:dyDescent="0.4">
      <c r="A20" s="25">
        <v>45536</v>
      </c>
      <c r="B20" s="29" t="s">
        <v>138</v>
      </c>
      <c r="C20" s="27" t="s">
        <v>55</v>
      </c>
      <c r="D20" s="1"/>
      <c r="E20" s="14">
        <v>-500</v>
      </c>
      <c r="F20" s="28" t="s">
        <v>56</v>
      </c>
    </row>
    <row r="21" spans="1:6" x14ac:dyDescent="0.4">
      <c r="A21" s="25">
        <v>45536</v>
      </c>
      <c r="B21" s="29" t="s">
        <v>139</v>
      </c>
      <c r="C21" s="27" t="s">
        <v>55</v>
      </c>
      <c r="D21" s="1"/>
      <c r="E21" s="14">
        <v>-400</v>
      </c>
      <c r="F21" s="28" t="s">
        <v>56</v>
      </c>
    </row>
    <row r="22" spans="1:6" x14ac:dyDescent="0.4">
      <c r="A22" s="25">
        <v>45536</v>
      </c>
      <c r="B22" s="29" t="s">
        <v>111</v>
      </c>
      <c r="C22" s="27" t="s">
        <v>55</v>
      </c>
      <c r="D22" s="1"/>
      <c r="E22" s="14">
        <v>-400</v>
      </c>
      <c r="F22" s="28" t="s">
        <v>56</v>
      </c>
    </row>
    <row r="23" spans="1:6" x14ac:dyDescent="0.4">
      <c r="A23" s="25">
        <v>45536</v>
      </c>
      <c r="B23" s="29" t="s">
        <v>140</v>
      </c>
      <c r="C23" s="27" t="s">
        <v>55</v>
      </c>
      <c r="D23" s="1"/>
      <c r="E23" s="1">
        <v>-400</v>
      </c>
      <c r="F23" s="28" t="s">
        <v>56</v>
      </c>
    </row>
    <row r="24" spans="1:6" x14ac:dyDescent="0.4">
      <c r="A24" s="25">
        <v>45536</v>
      </c>
      <c r="B24" s="29" t="s">
        <v>141</v>
      </c>
      <c r="C24" s="27" t="s">
        <v>55</v>
      </c>
      <c r="D24" s="1"/>
      <c r="E24" s="14">
        <v>-400</v>
      </c>
      <c r="F24" s="28" t="s">
        <v>56</v>
      </c>
    </row>
    <row r="25" spans="1:6" x14ac:dyDescent="0.4">
      <c r="A25" s="25">
        <v>45536</v>
      </c>
      <c r="B25" s="29" t="s">
        <v>57</v>
      </c>
      <c r="C25" s="27" t="s">
        <v>55</v>
      </c>
      <c r="D25" s="1"/>
      <c r="E25" s="1">
        <v>-500</v>
      </c>
      <c r="F25" s="28" t="s">
        <v>56</v>
      </c>
    </row>
    <row r="26" spans="1:6" x14ac:dyDescent="0.4">
      <c r="A26" s="25">
        <v>45536</v>
      </c>
      <c r="B26" s="29" t="s">
        <v>58</v>
      </c>
      <c r="C26" s="27" t="s">
        <v>55</v>
      </c>
      <c r="D26" s="1"/>
      <c r="E26" s="1">
        <v>-500</v>
      </c>
      <c r="F26" s="28" t="s">
        <v>56</v>
      </c>
    </row>
    <row r="27" spans="1:6" x14ac:dyDescent="0.4">
      <c r="A27" s="25">
        <v>45538</v>
      </c>
      <c r="B27" s="26" t="s">
        <v>20</v>
      </c>
      <c r="C27" s="27" t="s">
        <v>78</v>
      </c>
      <c r="D27" s="1">
        <v>2000</v>
      </c>
      <c r="E27" s="1"/>
      <c r="F27" s="28" t="s">
        <v>5</v>
      </c>
    </row>
    <row r="28" spans="1:6" x14ac:dyDescent="0.4">
      <c r="A28" s="25">
        <v>45538</v>
      </c>
      <c r="B28" s="26" t="s">
        <v>21</v>
      </c>
      <c r="C28" s="27" t="s">
        <v>78</v>
      </c>
      <c r="D28" s="1">
        <v>2000</v>
      </c>
      <c r="E28" s="1"/>
      <c r="F28" s="28" t="s">
        <v>5</v>
      </c>
    </row>
    <row r="29" spans="1:6" x14ac:dyDescent="0.4">
      <c r="A29" s="25">
        <v>45540</v>
      </c>
      <c r="B29" s="26" t="s">
        <v>18</v>
      </c>
      <c r="C29" s="27" t="s">
        <v>78</v>
      </c>
      <c r="D29" s="1">
        <v>2000</v>
      </c>
      <c r="E29" s="1"/>
      <c r="F29" s="28" t="s">
        <v>5</v>
      </c>
    </row>
    <row r="30" spans="1:6" x14ac:dyDescent="0.4">
      <c r="A30" s="25">
        <v>45540</v>
      </c>
      <c r="B30" s="26" t="s">
        <v>32</v>
      </c>
      <c r="C30" s="27" t="s">
        <v>78</v>
      </c>
      <c r="D30" s="1">
        <v>2700</v>
      </c>
      <c r="E30" s="1"/>
      <c r="F30" s="28" t="s">
        <v>5</v>
      </c>
    </row>
    <row r="31" spans="1:6" x14ac:dyDescent="0.4">
      <c r="A31" s="25">
        <v>45540</v>
      </c>
      <c r="B31" s="26" t="s">
        <v>33</v>
      </c>
      <c r="C31" s="27" t="s">
        <v>78</v>
      </c>
      <c r="D31" s="1">
        <v>300</v>
      </c>
      <c r="E31" s="1"/>
      <c r="F31" s="28" t="s">
        <v>5</v>
      </c>
    </row>
    <row r="32" spans="1:6" x14ac:dyDescent="0.4">
      <c r="A32" s="25">
        <v>45545</v>
      </c>
      <c r="B32" s="26" t="s">
        <v>34</v>
      </c>
      <c r="C32" s="27" t="s">
        <v>78</v>
      </c>
      <c r="D32" s="1">
        <v>2000</v>
      </c>
      <c r="E32" s="1"/>
      <c r="F32" s="28" t="s">
        <v>5</v>
      </c>
    </row>
    <row r="33" spans="1:6" x14ac:dyDescent="0.4">
      <c r="A33" s="25">
        <v>45552</v>
      </c>
      <c r="B33" s="26" t="s">
        <v>31</v>
      </c>
      <c r="C33" s="27" t="s">
        <v>78</v>
      </c>
      <c r="D33" s="1">
        <v>2700</v>
      </c>
      <c r="E33" s="1"/>
      <c r="F33" s="28" t="s">
        <v>5</v>
      </c>
    </row>
    <row r="34" spans="1:6" x14ac:dyDescent="0.4">
      <c r="A34" s="25">
        <v>45557</v>
      </c>
      <c r="B34" s="29" t="s">
        <v>144</v>
      </c>
      <c r="C34" s="27" t="s">
        <v>145</v>
      </c>
      <c r="D34" s="1"/>
      <c r="E34" s="1">
        <v>-400</v>
      </c>
      <c r="F34" s="28" t="s">
        <v>56</v>
      </c>
    </row>
    <row r="35" spans="1:6" x14ac:dyDescent="0.4">
      <c r="A35" s="25">
        <v>45557</v>
      </c>
      <c r="B35" s="29" t="s">
        <v>146</v>
      </c>
      <c r="C35" s="27" t="s">
        <v>145</v>
      </c>
      <c r="D35" s="1"/>
      <c r="E35" s="1">
        <v>-400</v>
      </c>
      <c r="F35" s="28" t="s">
        <v>56</v>
      </c>
    </row>
    <row r="36" spans="1:6" x14ac:dyDescent="0.4">
      <c r="A36" s="25">
        <v>45557</v>
      </c>
      <c r="B36" s="29" t="s">
        <v>147</v>
      </c>
      <c r="C36" s="27" t="s">
        <v>148</v>
      </c>
      <c r="D36" s="1"/>
      <c r="E36" s="1">
        <v>-600</v>
      </c>
      <c r="F36" s="28" t="s">
        <v>56</v>
      </c>
    </row>
    <row r="37" spans="1:6" x14ac:dyDescent="0.4">
      <c r="A37" s="25">
        <v>45557</v>
      </c>
      <c r="B37" s="29" t="s">
        <v>149</v>
      </c>
      <c r="C37" s="27" t="s">
        <v>148</v>
      </c>
      <c r="D37" s="1"/>
      <c r="E37" s="1">
        <v>-600</v>
      </c>
      <c r="F37" s="28" t="s">
        <v>56</v>
      </c>
    </row>
    <row r="38" spans="1:6" ht="24" thickBot="1" x14ac:dyDescent="0.45">
      <c r="A38" s="55"/>
      <c r="B38" s="56"/>
      <c r="C38" s="7" t="s">
        <v>70</v>
      </c>
      <c r="D38" s="8">
        <f>SUM(D13:D37)</f>
        <v>13700</v>
      </c>
      <c r="E38" s="8">
        <f>SUM(E13:E37)</f>
        <v>-8700</v>
      </c>
      <c r="F38" s="9"/>
    </row>
    <row r="39" spans="1:6" ht="16" thickTop="1" x14ac:dyDescent="0.4"/>
  </sheetData>
  <sortState xmlns:xlrd2="http://schemas.microsoft.com/office/spreadsheetml/2017/richdata2" ref="A13:F19">
    <sortCondition ref="A13:A19"/>
  </sortState>
  <mergeCells count="10">
    <mergeCell ref="A38:B38"/>
    <mergeCell ref="A11:F11"/>
    <mergeCell ref="A2:D2"/>
    <mergeCell ref="B3:C3"/>
    <mergeCell ref="B4:C4"/>
    <mergeCell ref="B5:C5"/>
    <mergeCell ref="B6:C6"/>
    <mergeCell ref="B7:C7"/>
    <mergeCell ref="B8:C8"/>
    <mergeCell ref="B9:C9"/>
  </mergeCells>
  <phoneticPr fontId="1" type="noConversion"/>
  <dataValidations count="1">
    <dataValidation type="list" allowBlank="1" showInputMessage="1" showErrorMessage="1" sqref="F13:F37" xr:uid="{6BC6868C-FA44-4502-A0B8-246E5BBFB138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2EBD-4AF7-44B0-B0EA-AE0E24CB27F1}">
  <dimension ref="A1:F34"/>
  <sheetViews>
    <sheetView showGridLines="0" zoomScale="90" zoomScaleNormal="90" workbookViewId="0">
      <selection activeCell="E4" sqref="E4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16384" width="8.81640625" style="22"/>
  </cols>
  <sheetData>
    <row r="1" spans="1:6" ht="16" thickBot="1" x14ac:dyDescent="0.45"/>
    <row r="2" spans="1:6" ht="22" customHeight="1" thickTop="1" x14ac:dyDescent="0.4">
      <c r="A2" s="57" t="s">
        <v>150</v>
      </c>
      <c r="B2" s="62"/>
      <c r="C2" s="62"/>
      <c r="D2" s="63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4500</v>
      </c>
    </row>
    <row r="6" spans="1:6" ht="22" customHeight="1" x14ac:dyDescent="0.4">
      <c r="A6" s="19" t="s">
        <v>43</v>
      </c>
      <c r="B6" s="48" t="s">
        <v>151</v>
      </c>
      <c r="C6" s="49"/>
      <c r="D6" s="12">
        <f>Sep!D9</f>
        <v>41610.11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-6500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39610.11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45566</v>
      </c>
      <c r="B13" s="29" t="s">
        <v>132</v>
      </c>
      <c r="C13" s="27" t="s">
        <v>55</v>
      </c>
      <c r="D13" s="1"/>
      <c r="E13" s="1">
        <v>-400</v>
      </c>
      <c r="F13" s="28" t="s">
        <v>56</v>
      </c>
    </row>
    <row r="14" spans="1:6" x14ac:dyDescent="0.4">
      <c r="A14" s="25">
        <v>45566</v>
      </c>
      <c r="B14" s="29" t="s">
        <v>133</v>
      </c>
      <c r="C14" s="27" t="s">
        <v>55</v>
      </c>
      <c r="D14" s="1"/>
      <c r="E14" s="1">
        <v>-600</v>
      </c>
      <c r="F14" s="28" t="s">
        <v>56</v>
      </c>
    </row>
    <row r="15" spans="1:6" x14ac:dyDescent="0.4">
      <c r="A15" s="25">
        <v>45566</v>
      </c>
      <c r="B15" s="29" t="s">
        <v>134</v>
      </c>
      <c r="C15" s="27" t="s">
        <v>55</v>
      </c>
      <c r="D15" s="1"/>
      <c r="E15" s="1">
        <v>-400</v>
      </c>
      <c r="F15" s="28" t="s">
        <v>56</v>
      </c>
    </row>
    <row r="16" spans="1:6" x14ac:dyDescent="0.4">
      <c r="A16" s="25">
        <v>45566</v>
      </c>
      <c r="B16" s="29" t="s">
        <v>135</v>
      </c>
      <c r="C16" s="27" t="s">
        <v>55</v>
      </c>
      <c r="D16" s="1"/>
      <c r="E16" s="1">
        <v>-400</v>
      </c>
      <c r="F16" s="28" t="s">
        <v>56</v>
      </c>
    </row>
    <row r="17" spans="1:6" x14ac:dyDescent="0.4">
      <c r="A17" s="25">
        <v>45566</v>
      </c>
      <c r="B17" s="29" t="s">
        <v>136</v>
      </c>
      <c r="C17" s="27" t="s">
        <v>55</v>
      </c>
      <c r="D17" s="1"/>
      <c r="E17" s="1">
        <v>-400</v>
      </c>
      <c r="F17" s="28" t="s">
        <v>56</v>
      </c>
    </row>
    <row r="18" spans="1:6" x14ac:dyDescent="0.4">
      <c r="A18" s="25">
        <v>45566</v>
      </c>
      <c r="B18" s="29" t="s">
        <v>137</v>
      </c>
      <c r="C18" s="27" t="s">
        <v>55</v>
      </c>
      <c r="D18" s="1"/>
      <c r="E18" s="1">
        <v>-400</v>
      </c>
      <c r="F18" s="28" t="s">
        <v>56</v>
      </c>
    </row>
    <row r="19" spans="1:6" x14ac:dyDescent="0.4">
      <c r="A19" s="25">
        <v>45566</v>
      </c>
      <c r="B19" s="29" t="s">
        <v>138</v>
      </c>
      <c r="C19" s="27" t="s">
        <v>55</v>
      </c>
      <c r="D19" s="1"/>
      <c r="E19" s="14">
        <v>-500</v>
      </c>
      <c r="F19" s="28" t="s">
        <v>56</v>
      </c>
    </row>
    <row r="20" spans="1:6" x14ac:dyDescent="0.4">
      <c r="A20" s="25">
        <v>45566</v>
      </c>
      <c r="B20" s="29" t="s">
        <v>139</v>
      </c>
      <c r="C20" s="27" t="s">
        <v>55</v>
      </c>
      <c r="D20" s="1"/>
      <c r="E20" s="14">
        <v>-400</v>
      </c>
      <c r="F20" s="28" t="s">
        <v>56</v>
      </c>
    </row>
    <row r="21" spans="1:6" x14ac:dyDescent="0.4">
      <c r="A21" s="25">
        <v>45566</v>
      </c>
      <c r="B21" s="29" t="s">
        <v>111</v>
      </c>
      <c r="C21" s="27" t="s">
        <v>55</v>
      </c>
      <c r="D21" s="1"/>
      <c r="E21" s="14">
        <v>-400</v>
      </c>
      <c r="F21" s="28" t="s">
        <v>56</v>
      </c>
    </row>
    <row r="22" spans="1:6" x14ac:dyDescent="0.4">
      <c r="A22" s="25">
        <v>45566</v>
      </c>
      <c r="B22" s="29" t="s">
        <v>140</v>
      </c>
      <c r="C22" s="27" t="s">
        <v>55</v>
      </c>
      <c r="D22" s="1"/>
      <c r="E22" s="1">
        <v>-400</v>
      </c>
      <c r="F22" s="28" t="s">
        <v>56</v>
      </c>
    </row>
    <row r="23" spans="1:6" x14ac:dyDescent="0.4">
      <c r="A23" s="25">
        <v>45566</v>
      </c>
      <c r="B23" s="29" t="s">
        <v>141</v>
      </c>
      <c r="C23" s="27" t="s">
        <v>55</v>
      </c>
      <c r="D23" s="1"/>
      <c r="E23" s="14">
        <v>-400</v>
      </c>
      <c r="F23" s="28" t="s">
        <v>56</v>
      </c>
    </row>
    <row r="24" spans="1:6" x14ac:dyDescent="0.4">
      <c r="A24" s="25">
        <v>45566</v>
      </c>
      <c r="B24" s="29" t="s">
        <v>57</v>
      </c>
      <c r="C24" s="27" t="s">
        <v>55</v>
      </c>
      <c r="D24" s="1"/>
      <c r="E24" s="1">
        <v>-500</v>
      </c>
      <c r="F24" s="28" t="s">
        <v>56</v>
      </c>
    </row>
    <row r="25" spans="1:6" x14ac:dyDescent="0.4">
      <c r="A25" s="25">
        <v>45566</v>
      </c>
      <c r="B25" s="29" t="s">
        <v>58</v>
      </c>
      <c r="C25" s="27" t="s">
        <v>55</v>
      </c>
      <c r="D25" s="1"/>
      <c r="E25" s="1">
        <v>-500</v>
      </c>
      <c r="F25" s="28" t="s">
        <v>56</v>
      </c>
    </row>
    <row r="26" spans="1:6" x14ac:dyDescent="0.4">
      <c r="A26" s="25">
        <v>45566</v>
      </c>
      <c r="B26" s="29" t="s">
        <v>144</v>
      </c>
      <c r="C26" s="27" t="s">
        <v>55</v>
      </c>
      <c r="D26" s="1"/>
      <c r="E26" s="1">
        <v>-400</v>
      </c>
      <c r="F26" s="28" t="s">
        <v>56</v>
      </c>
    </row>
    <row r="27" spans="1:6" x14ac:dyDescent="0.4">
      <c r="A27" s="25">
        <v>45566</v>
      </c>
      <c r="B27" s="29" t="s">
        <v>146</v>
      </c>
      <c r="C27" s="27" t="s">
        <v>55</v>
      </c>
      <c r="D27" s="1"/>
      <c r="E27" s="1">
        <v>-400</v>
      </c>
      <c r="F27" s="28" t="s">
        <v>56</v>
      </c>
    </row>
    <row r="28" spans="1:6" x14ac:dyDescent="0.4">
      <c r="A28" s="25">
        <v>45566</v>
      </c>
      <c r="B28" s="26" t="s">
        <v>34</v>
      </c>
      <c r="C28" s="27" t="s">
        <v>78</v>
      </c>
      <c r="D28" s="1">
        <v>2000</v>
      </c>
      <c r="E28" s="1"/>
      <c r="F28" s="28" t="s">
        <v>5</v>
      </c>
    </row>
    <row r="29" spans="1:6" x14ac:dyDescent="0.4">
      <c r="A29" s="25">
        <v>45566</v>
      </c>
      <c r="B29" s="26" t="s">
        <v>24</v>
      </c>
      <c r="C29" s="27" t="s">
        <v>78</v>
      </c>
      <c r="D29" s="1">
        <v>100</v>
      </c>
      <c r="E29" s="1"/>
      <c r="F29" s="28" t="s">
        <v>5</v>
      </c>
    </row>
    <row r="30" spans="1:6" x14ac:dyDescent="0.4">
      <c r="A30" s="25">
        <v>45566</v>
      </c>
      <c r="B30" s="26" t="s">
        <v>33</v>
      </c>
      <c r="C30" s="27" t="s">
        <v>78</v>
      </c>
      <c r="D30" s="1">
        <v>300</v>
      </c>
      <c r="E30" s="1"/>
      <c r="F30" s="28" t="s">
        <v>5</v>
      </c>
    </row>
    <row r="31" spans="1:6" x14ac:dyDescent="0.4">
      <c r="A31" s="25">
        <v>45566</v>
      </c>
      <c r="B31" s="26" t="s">
        <v>25</v>
      </c>
      <c r="C31" s="27" t="s">
        <v>78</v>
      </c>
      <c r="D31" s="1">
        <v>100</v>
      </c>
      <c r="E31" s="1"/>
      <c r="F31" s="28" t="s">
        <v>5</v>
      </c>
    </row>
    <row r="32" spans="1:6" x14ac:dyDescent="0.4">
      <c r="A32" s="25">
        <v>45573</v>
      </c>
      <c r="B32" s="26" t="s">
        <v>36</v>
      </c>
      <c r="C32" s="27" t="s">
        <v>78</v>
      </c>
      <c r="D32" s="1">
        <v>2000</v>
      </c>
      <c r="E32" s="1"/>
      <c r="F32" s="28" t="s">
        <v>5</v>
      </c>
    </row>
    <row r="33" spans="1:6" ht="24" thickBot="1" x14ac:dyDescent="0.45">
      <c r="A33" s="55"/>
      <c r="B33" s="56"/>
      <c r="C33" s="7" t="s">
        <v>70</v>
      </c>
      <c r="D33" s="8">
        <f>SUM(D13:D32)</f>
        <v>4500</v>
      </c>
      <c r="E33" s="8">
        <f>SUM(E13:E32)</f>
        <v>-6500</v>
      </c>
      <c r="F33" s="9"/>
    </row>
    <row r="34" spans="1:6" ht="16" thickTop="1" x14ac:dyDescent="0.4"/>
  </sheetData>
  <mergeCells count="10">
    <mergeCell ref="A33:B33"/>
    <mergeCell ref="A11:F11"/>
    <mergeCell ref="A2:D2"/>
    <mergeCell ref="B3:C3"/>
    <mergeCell ref="B4:C4"/>
    <mergeCell ref="B5:C5"/>
    <mergeCell ref="B6:C6"/>
    <mergeCell ref="B7:C7"/>
    <mergeCell ref="B8:C8"/>
    <mergeCell ref="B9:C9"/>
  </mergeCells>
  <phoneticPr fontId="1" type="noConversion"/>
  <dataValidations disablePrompts="1" count="1">
    <dataValidation type="list" allowBlank="1" showInputMessage="1" showErrorMessage="1" sqref="F13:F32" xr:uid="{2FBE6DF6-E8E8-47BB-BD63-D2B1A30BDB4F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346C-0034-4705-9475-4E429C89FBAD}">
  <dimension ref="A1:F34"/>
  <sheetViews>
    <sheetView showGridLines="0" zoomScale="90" zoomScaleNormal="90" workbookViewId="0">
      <selection activeCell="E3" sqref="E3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16384" width="8.81640625" style="22"/>
  </cols>
  <sheetData>
    <row r="1" spans="1:6" ht="16" thickBot="1" x14ac:dyDescent="0.45"/>
    <row r="2" spans="1:6" ht="22" customHeight="1" thickTop="1" x14ac:dyDescent="0.4">
      <c r="A2" s="57" t="s">
        <v>152</v>
      </c>
      <c r="B2" s="62"/>
      <c r="C2" s="62"/>
      <c r="D2" s="63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2700</v>
      </c>
    </row>
    <row r="6" spans="1:6" ht="22" customHeight="1" x14ac:dyDescent="0.4">
      <c r="A6" s="19" t="s">
        <v>43</v>
      </c>
      <c r="B6" s="48" t="s">
        <v>153</v>
      </c>
      <c r="C6" s="49"/>
      <c r="D6" s="12">
        <f>Oct!D9</f>
        <v>39610.11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-8000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34310.11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45597</v>
      </c>
      <c r="B13" s="29" t="s">
        <v>132</v>
      </c>
      <c r="C13" s="27" t="s">
        <v>55</v>
      </c>
      <c r="D13" s="1"/>
      <c r="E13" s="1">
        <v>-400</v>
      </c>
      <c r="F13" s="28" t="s">
        <v>56</v>
      </c>
    </row>
    <row r="14" spans="1:6" x14ac:dyDescent="0.4">
      <c r="A14" s="25">
        <v>45597</v>
      </c>
      <c r="B14" s="29" t="s">
        <v>133</v>
      </c>
      <c r="C14" s="27" t="s">
        <v>55</v>
      </c>
      <c r="D14" s="1"/>
      <c r="E14" s="1">
        <v>-600</v>
      </c>
      <c r="F14" s="28" t="s">
        <v>56</v>
      </c>
    </row>
    <row r="15" spans="1:6" x14ac:dyDescent="0.4">
      <c r="A15" s="25">
        <v>45597</v>
      </c>
      <c r="B15" s="29" t="s">
        <v>134</v>
      </c>
      <c r="C15" s="27" t="s">
        <v>55</v>
      </c>
      <c r="D15" s="1"/>
      <c r="E15" s="1">
        <v>-400</v>
      </c>
      <c r="F15" s="28" t="s">
        <v>56</v>
      </c>
    </row>
    <row r="16" spans="1:6" x14ac:dyDescent="0.4">
      <c r="A16" s="25">
        <v>45597</v>
      </c>
      <c r="B16" s="29" t="s">
        <v>135</v>
      </c>
      <c r="C16" s="27" t="s">
        <v>55</v>
      </c>
      <c r="D16" s="1"/>
      <c r="E16" s="1">
        <v>-400</v>
      </c>
      <c r="F16" s="28" t="s">
        <v>56</v>
      </c>
    </row>
    <row r="17" spans="1:6" x14ac:dyDescent="0.4">
      <c r="A17" s="25">
        <v>45597</v>
      </c>
      <c r="B17" s="29" t="s">
        <v>136</v>
      </c>
      <c r="C17" s="27" t="s">
        <v>55</v>
      </c>
      <c r="D17" s="1"/>
      <c r="E17" s="1">
        <v>-400</v>
      </c>
      <c r="F17" s="28" t="s">
        <v>56</v>
      </c>
    </row>
    <row r="18" spans="1:6" x14ac:dyDescent="0.4">
      <c r="A18" s="25">
        <v>45597</v>
      </c>
      <c r="B18" s="29" t="s">
        <v>137</v>
      </c>
      <c r="C18" s="27" t="s">
        <v>55</v>
      </c>
      <c r="D18" s="1"/>
      <c r="E18" s="1">
        <v>-400</v>
      </c>
      <c r="F18" s="28" t="s">
        <v>56</v>
      </c>
    </row>
    <row r="19" spans="1:6" x14ac:dyDescent="0.4">
      <c r="A19" s="25">
        <v>45597</v>
      </c>
      <c r="B19" s="29" t="s">
        <v>138</v>
      </c>
      <c r="C19" s="27" t="s">
        <v>55</v>
      </c>
      <c r="D19" s="1"/>
      <c r="E19" s="14">
        <v>-500</v>
      </c>
      <c r="F19" s="28" t="s">
        <v>56</v>
      </c>
    </row>
    <row r="20" spans="1:6" x14ac:dyDescent="0.4">
      <c r="A20" s="25">
        <v>45597</v>
      </c>
      <c r="B20" s="29" t="s">
        <v>139</v>
      </c>
      <c r="C20" s="27" t="s">
        <v>55</v>
      </c>
      <c r="D20" s="1"/>
      <c r="E20" s="14">
        <v>-400</v>
      </c>
      <c r="F20" s="28" t="s">
        <v>56</v>
      </c>
    </row>
    <row r="21" spans="1:6" x14ac:dyDescent="0.4">
      <c r="A21" s="25">
        <v>45597</v>
      </c>
      <c r="B21" s="29" t="s">
        <v>111</v>
      </c>
      <c r="C21" s="27" t="s">
        <v>55</v>
      </c>
      <c r="D21" s="1"/>
      <c r="E21" s="14">
        <v>-400</v>
      </c>
      <c r="F21" s="28" t="s">
        <v>56</v>
      </c>
    </row>
    <row r="22" spans="1:6" x14ac:dyDescent="0.4">
      <c r="A22" s="25">
        <v>45597</v>
      </c>
      <c r="B22" s="29" t="s">
        <v>140</v>
      </c>
      <c r="C22" s="27" t="s">
        <v>55</v>
      </c>
      <c r="D22" s="1"/>
      <c r="E22" s="1">
        <v>-400</v>
      </c>
      <c r="F22" s="28" t="s">
        <v>56</v>
      </c>
    </row>
    <row r="23" spans="1:6" x14ac:dyDescent="0.4">
      <c r="A23" s="25">
        <v>45597</v>
      </c>
      <c r="B23" s="29" t="s">
        <v>141</v>
      </c>
      <c r="C23" s="27" t="s">
        <v>55</v>
      </c>
      <c r="D23" s="1"/>
      <c r="E23" s="14">
        <v>-400</v>
      </c>
      <c r="F23" s="28" t="s">
        <v>56</v>
      </c>
    </row>
    <row r="24" spans="1:6" x14ac:dyDescent="0.4">
      <c r="A24" s="25">
        <v>45597</v>
      </c>
      <c r="B24" s="29" t="s">
        <v>57</v>
      </c>
      <c r="C24" s="27" t="s">
        <v>55</v>
      </c>
      <c r="D24" s="1"/>
      <c r="E24" s="1">
        <v>-500</v>
      </c>
      <c r="F24" s="28" t="s">
        <v>56</v>
      </c>
    </row>
    <row r="25" spans="1:6" x14ac:dyDescent="0.4">
      <c r="A25" s="25">
        <v>45597</v>
      </c>
      <c r="B25" s="29" t="s">
        <v>58</v>
      </c>
      <c r="C25" s="27" t="s">
        <v>55</v>
      </c>
      <c r="D25" s="1"/>
      <c r="E25" s="1">
        <v>-500</v>
      </c>
      <c r="F25" s="28" t="s">
        <v>56</v>
      </c>
    </row>
    <row r="26" spans="1:6" x14ac:dyDescent="0.4">
      <c r="A26" s="25">
        <v>45597</v>
      </c>
      <c r="B26" s="29" t="s">
        <v>144</v>
      </c>
      <c r="C26" s="27" t="s">
        <v>55</v>
      </c>
      <c r="D26" s="1"/>
      <c r="E26" s="1">
        <v>-400</v>
      </c>
      <c r="F26" s="28" t="s">
        <v>56</v>
      </c>
    </row>
    <row r="27" spans="1:6" x14ac:dyDescent="0.4">
      <c r="A27" s="25">
        <v>45597</v>
      </c>
      <c r="B27" s="29" t="s">
        <v>146</v>
      </c>
      <c r="C27" s="27" t="s">
        <v>55</v>
      </c>
      <c r="D27" s="1"/>
      <c r="E27" s="1">
        <v>-400</v>
      </c>
      <c r="F27" s="28" t="s">
        <v>56</v>
      </c>
    </row>
    <row r="28" spans="1:6" x14ac:dyDescent="0.4">
      <c r="A28" s="25">
        <v>45597</v>
      </c>
      <c r="B28" s="26" t="s">
        <v>34</v>
      </c>
      <c r="C28" s="27" t="s">
        <v>78</v>
      </c>
      <c r="D28" s="1">
        <v>2000</v>
      </c>
      <c r="E28" s="1"/>
      <c r="F28" s="28" t="s">
        <v>5</v>
      </c>
    </row>
    <row r="29" spans="1:6" x14ac:dyDescent="0.4">
      <c r="A29" s="25">
        <v>45597</v>
      </c>
      <c r="B29" s="26" t="s">
        <v>24</v>
      </c>
      <c r="C29" s="27" t="s">
        <v>78</v>
      </c>
      <c r="D29" s="1">
        <v>100</v>
      </c>
      <c r="E29" s="1"/>
      <c r="F29" s="28" t="s">
        <v>5</v>
      </c>
    </row>
    <row r="30" spans="1:6" x14ac:dyDescent="0.4">
      <c r="A30" s="25">
        <v>45598</v>
      </c>
      <c r="B30" s="26" t="s">
        <v>33</v>
      </c>
      <c r="C30" s="27" t="s">
        <v>78</v>
      </c>
      <c r="D30" s="1">
        <v>600</v>
      </c>
      <c r="E30" s="1"/>
      <c r="F30" s="28" t="s">
        <v>5</v>
      </c>
    </row>
    <row r="31" spans="1:6" x14ac:dyDescent="0.4">
      <c r="A31" s="25">
        <v>45599</v>
      </c>
      <c r="B31" s="26" t="s">
        <v>157</v>
      </c>
      <c r="C31" s="27" t="s">
        <v>159</v>
      </c>
      <c r="D31" s="1"/>
      <c r="E31" s="1">
        <v>-1000</v>
      </c>
      <c r="F31" s="28" t="s">
        <v>56</v>
      </c>
    </row>
    <row r="32" spans="1:6" x14ac:dyDescent="0.4">
      <c r="A32" s="25">
        <v>45599</v>
      </c>
      <c r="B32" s="26" t="s">
        <v>158</v>
      </c>
      <c r="C32" s="27" t="s">
        <v>55</v>
      </c>
      <c r="D32" s="1"/>
      <c r="E32" s="1">
        <v>-500</v>
      </c>
      <c r="F32" s="28" t="s">
        <v>56</v>
      </c>
    </row>
    <row r="33" spans="1:6" ht="24" thickBot="1" x14ac:dyDescent="0.45">
      <c r="A33" s="55"/>
      <c r="B33" s="56"/>
      <c r="C33" s="7" t="s">
        <v>70</v>
      </c>
      <c r="D33" s="8">
        <f>SUM(D13:D32)</f>
        <v>2700</v>
      </c>
      <c r="E33" s="8">
        <f>SUM(E13:E32)</f>
        <v>-8000</v>
      </c>
      <c r="F33" s="9"/>
    </row>
    <row r="34" spans="1:6" ht="16" thickTop="1" x14ac:dyDescent="0.4"/>
  </sheetData>
  <mergeCells count="10">
    <mergeCell ref="B8:C8"/>
    <mergeCell ref="B9:C9"/>
    <mergeCell ref="A11:F11"/>
    <mergeCell ref="A33:B33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32" xr:uid="{034EDBCA-DEF2-4A6E-9BB4-B8B960A6066C}">
      <formula1>"探訪資助,助學善款,探訪活動支出,新興學生"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5000-BE69-48EA-B873-2DBA9A404389}">
  <dimension ref="A1:F40"/>
  <sheetViews>
    <sheetView showGridLines="0" tabSelected="1" zoomScale="90" zoomScaleNormal="90" workbookViewId="0">
      <selection activeCell="E4" sqref="E4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8" width="20.6328125" style="22" customWidth="1"/>
    <col min="9" max="16384" width="8.81640625" style="22"/>
  </cols>
  <sheetData>
    <row r="1" spans="1:6" ht="16" thickBot="1" x14ac:dyDescent="0.45"/>
    <row r="2" spans="1:6" ht="22" customHeight="1" thickTop="1" x14ac:dyDescent="0.4">
      <c r="A2" s="57" t="s">
        <v>154</v>
      </c>
      <c r="B2" s="62"/>
      <c r="C2" s="62"/>
      <c r="D2" s="63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2200</v>
      </c>
    </row>
    <row r="6" spans="1:6" ht="22" customHeight="1" x14ac:dyDescent="0.4">
      <c r="A6" s="19" t="s">
        <v>43</v>
      </c>
      <c r="B6" s="48" t="s">
        <v>155</v>
      </c>
      <c r="C6" s="49"/>
      <c r="D6" s="12">
        <f>Nov!D9</f>
        <v>34310.11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-8000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28510.11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45627</v>
      </c>
      <c r="B13" s="26" t="s">
        <v>59</v>
      </c>
      <c r="C13" s="27" t="s">
        <v>60</v>
      </c>
      <c r="D13" s="1"/>
      <c r="E13" s="1">
        <v>-400</v>
      </c>
      <c r="F13" s="28" t="s">
        <v>56</v>
      </c>
    </row>
    <row r="14" spans="1:6" x14ac:dyDescent="0.4">
      <c r="A14" s="25">
        <v>45627</v>
      </c>
      <c r="B14" s="26" t="s">
        <v>61</v>
      </c>
      <c r="C14" s="27" t="s">
        <v>60</v>
      </c>
      <c r="D14" s="1"/>
      <c r="E14" s="1">
        <v>-600</v>
      </c>
      <c r="F14" s="28" t="s">
        <v>56</v>
      </c>
    </row>
    <row r="15" spans="1:6" x14ac:dyDescent="0.4">
      <c r="A15" s="25">
        <v>45627</v>
      </c>
      <c r="B15" s="26" t="s">
        <v>62</v>
      </c>
      <c r="C15" s="27" t="s">
        <v>60</v>
      </c>
      <c r="D15" s="1"/>
      <c r="E15" s="1">
        <v>-400</v>
      </c>
      <c r="F15" s="28" t="s">
        <v>56</v>
      </c>
    </row>
    <row r="16" spans="1:6" x14ac:dyDescent="0.4">
      <c r="A16" s="25">
        <v>45627</v>
      </c>
      <c r="B16" s="26" t="s">
        <v>63</v>
      </c>
      <c r="C16" s="27" t="s">
        <v>60</v>
      </c>
      <c r="D16" s="1"/>
      <c r="E16" s="1">
        <v>-400</v>
      </c>
      <c r="F16" s="28" t="s">
        <v>56</v>
      </c>
    </row>
    <row r="17" spans="1:6" x14ac:dyDescent="0.4">
      <c r="A17" s="25">
        <v>45627</v>
      </c>
      <c r="B17" s="26" t="s">
        <v>64</v>
      </c>
      <c r="C17" s="27" t="s">
        <v>60</v>
      </c>
      <c r="D17" s="1"/>
      <c r="E17" s="1">
        <v>-400</v>
      </c>
      <c r="F17" s="28" t="s">
        <v>56</v>
      </c>
    </row>
    <row r="18" spans="1:6" x14ac:dyDescent="0.4">
      <c r="A18" s="25">
        <v>45627</v>
      </c>
      <c r="B18" s="26" t="s">
        <v>65</v>
      </c>
      <c r="C18" s="27" t="s">
        <v>60</v>
      </c>
      <c r="D18" s="1"/>
      <c r="E18" s="1">
        <v>-400</v>
      </c>
      <c r="F18" s="28" t="s">
        <v>56</v>
      </c>
    </row>
    <row r="19" spans="1:6" x14ac:dyDescent="0.4">
      <c r="A19" s="25">
        <v>45627</v>
      </c>
      <c r="B19" s="26" t="s">
        <v>66</v>
      </c>
      <c r="C19" s="27" t="s">
        <v>60</v>
      </c>
      <c r="D19" s="1"/>
      <c r="E19" s="14">
        <v>-500</v>
      </c>
      <c r="F19" s="28" t="s">
        <v>56</v>
      </c>
    </row>
    <row r="20" spans="1:6" x14ac:dyDescent="0.4">
      <c r="A20" s="25">
        <v>45627</v>
      </c>
      <c r="B20" s="26" t="s">
        <v>67</v>
      </c>
      <c r="C20" s="27" t="s">
        <v>60</v>
      </c>
      <c r="D20" s="1"/>
      <c r="E20" s="14">
        <v>-400</v>
      </c>
      <c r="F20" s="28" t="s">
        <v>56</v>
      </c>
    </row>
    <row r="21" spans="1:6" x14ac:dyDescent="0.4">
      <c r="A21" s="25">
        <v>45627</v>
      </c>
      <c r="B21" s="26" t="s">
        <v>160</v>
      </c>
      <c r="C21" s="27" t="s">
        <v>60</v>
      </c>
      <c r="D21" s="1"/>
      <c r="E21" s="14">
        <v>-400</v>
      </c>
      <c r="F21" s="28" t="s">
        <v>56</v>
      </c>
    </row>
    <row r="22" spans="1:6" x14ac:dyDescent="0.4">
      <c r="A22" s="25">
        <v>45627</v>
      </c>
      <c r="B22" s="26" t="s">
        <v>68</v>
      </c>
      <c r="C22" s="27" t="s">
        <v>60</v>
      </c>
      <c r="D22" s="1"/>
      <c r="E22" s="1">
        <v>-400</v>
      </c>
      <c r="F22" s="28" t="s">
        <v>56</v>
      </c>
    </row>
    <row r="23" spans="1:6" x14ac:dyDescent="0.4">
      <c r="A23" s="25">
        <v>45627</v>
      </c>
      <c r="B23" s="26" t="s">
        <v>69</v>
      </c>
      <c r="C23" s="27" t="s">
        <v>60</v>
      </c>
      <c r="D23" s="1"/>
      <c r="E23" s="14">
        <v>-400</v>
      </c>
      <c r="F23" s="28" t="s">
        <v>56</v>
      </c>
    </row>
    <row r="24" spans="1:6" x14ac:dyDescent="0.4">
      <c r="A24" s="25">
        <v>45627</v>
      </c>
      <c r="B24" s="26" t="s">
        <v>161</v>
      </c>
      <c r="C24" s="27" t="s">
        <v>60</v>
      </c>
      <c r="D24" s="1"/>
      <c r="E24" s="1">
        <v>-500</v>
      </c>
      <c r="F24" s="28" t="s">
        <v>56</v>
      </c>
    </row>
    <row r="25" spans="1:6" x14ac:dyDescent="0.4">
      <c r="A25" s="25">
        <v>45627</v>
      </c>
      <c r="B25" s="26" t="s">
        <v>162</v>
      </c>
      <c r="C25" s="27" t="s">
        <v>60</v>
      </c>
      <c r="D25" s="1"/>
      <c r="E25" s="1">
        <v>-500</v>
      </c>
      <c r="F25" s="28" t="s">
        <v>56</v>
      </c>
    </row>
    <row r="26" spans="1:6" x14ac:dyDescent="0.4">
      <c r="A26" s="25">
        <v>45627</v>
      </c>
      <c r="B26" s="26" t="s">
        <v>163</v>
      </c>
      <c r="C26" s="27" t="s">
        <v>60</v>
      </c>
      <c r="D26" s="1"/>
      <c r="E26" s="1">
        <v>-400</v>
      </c>
      <c r="F26" s="28" t="s">
        <v>56</v>
      </c>
    </row>
    <row r="27" spans="1:6" x14ac:dyDescent="0.4">
      <c r="A27" s="25">
        <v>45627</v>
      </c>
      <c r="B27" s="26" t="s">
        <v>164</v>
      </c>
      <c r="C27" s="27" t="s">
        <v>60</v>
      </c>
      <c r="D27" s="1"/>
      <c r="E27" s="1">
        <v>-400</v>
      </c>
      <c r="F27" s="28" t="s">
        <v>56</v>
      </c>
    </row>
    <row r="28" spans="1:6" x14ac:dyDescent="0.4">
      <c r="A28" s="25">
        <v>45627</v>
      </c>
      <c r="B28" s="26" t="s">
        <v>165</v>
      </c>
      <c r="C28" s="27" t="s">
        <v>166</v>
      </c>
      <c r="D28" s="1"/>
      <c r="E28" s="1">
        <v>-1000</v>
      </c>
      <c r="F28" s="28" t="s">
        <v>56</v>
      </c>
    </row>
    <row r="29" spans="1:6" x14ac:dyDescent="0.4">
      <c r="A29" s="25">
        <v>45627</v>
      </c>
      <c r="B29" s="26" t="s">
        <v>167</v>
      </c>
      <c r="C29" s="27" t="s">
        <v>60</v>
      </c>
      <c r="D29" s="1"/>
      <c r="E29" s="1">
        <v>-500</v>
      </c>
      <c r="F29" s="28" t="s">
        <v>56</v>
      </c>
    </row>
    <row r="30" spans="1:6" x14ac:dyDescent="0.4">
      <c r="A30" s="25">
        <v>45627</v>
      </c>
      <c r="B30" s="26" t="s">
        <v>168</v>
      </c>
      <c r="C30" s="27" t="s">
        <v>169</v>
      </c>
      <c r="D30" s="1">
        <v>2000</v>
      </c>
      <c r="E30" s="1"/>
      <c r="F30" s="28" t="s">
        <v>5</v>
      </c>
    </row>
    <row r="31" spans="1:6" x14ac:dyDescent="0.4">
      <c r="A31" s="25">
        <v>45628</v>
      </c>
      <c r="B31" s="26" t="s">
        <v>170</v>
      </c>
      <c r="C31" s="27" t="s">
        <v>169</v>
      </c>
      <c r="D31" s="1">
        <v>100</v>
      </c>
      <c r="E31" s="1"/>
      <c r="F31" s="28" t="s">
        <v>5</v>
      </c>
    </row>
    <row r="32" spans="1:6" x14ac:dyDescent="0.4">
      <c r="A32" s="25">
        <v>45631</v>
      </c>
      <c r="B32" s="26" t="s">
        <v>171</v>
      </c>
      <c r="C32" s="27" t="s">
        <v>169</v>
      </c>
      <c r="D32" s="1">
        <v>100</v>
      </c>
      <c r="E32" s="1"/>
      <c r="F32" s="28" t="s">
        <v>5</v>
      </c>
    </row>
    <row r="33" spans="1:6" ht="24" thickBot="1" x14ac:dyDescent="0.45">
      <c r="A33" s="55"/>
      <c r="B33" s="56"/>
      <c r="C33" s="7" t="s">
        <v>70</v>
      </c>
      <c r="D33" s="8">
        <f>SUM(D13:D32)</f>
        <v>2200</v>
      </c>
      <c r="E33" s="8">
        <f>SUM(E13:E32)</f>
        <v>-8000</v>
      </c>
      <c r="F33" s="9"/>
    </row>
    <row r="34" spans="1:6" ht="16.5" thickTop="1" thickBot="1" x14ac:dyDescent="0.45"/>
    <row r="35" spans="1:6" ht="20" thickTop="1" x14ac:dyDescent="0.4">
      <c r="C35" s="64" t="s">
        <v>0</v>
      </c>
      <c r="D35" s="65"/>
      <c r="E35" s="66"/>
    </row>
    <row r="36" spans="1:6" ht="18.5" x14ac:dyDescent="0.4">
      <c r="C36" s="41"/>
      <c r="D36" s="40" t="s">
        <v>3</v>
      </c>
      <c r="E36" s="42">
        <v>14325</v>
      </c>
    </row>
    <row r="37" spans="1:6" ht="18.5" x14ac:dyDescent="0.4">
      <c r="C37" s="41"/>
      <c r="D37" s="40" t="s">
        <v>5</v>
      </c>
      <c r="E37" s="42">
        <v>62200</v>
      </c>
    </row>
    <row r="38" spans="1:6" ht="18.5" x14ac:dyDescent="0.4">
      <c r="C38" s="41"/>
      <c r="D38" s="40" t="s">
        <v>7</v>
      </c>
      <c r="E38" s="42">
        <v>-11754.89</v>
      </c>
    </row>
    <row r="39" spans="1:6" ht="19" thickBot="1" x14ac:dyDescent="0.45">
      <c r="C39" s="43"/>
      <c r="D39" s="44" t="s">
        <v>9</v>
      </c>
      <c r="E39" s="45">
        <v>-59500</v>
      </c>
    </row>
    <row r="40" spans="1:6" ht="16" thickTop="1" x14ac:dyDescent="0.4"/>
  </sheetData>
  <mergeCells count="11">
    <mergeCell ref="C35:E35"/>
    <mergeCell ref="B8:C8"/>
    <mergeCell ref="B9:C9"/>
    <mergeCell ref="A11:F11"/>
    <mergeCell ref="A33:B33"/>
    <mergeCell ref="B7:C7"/>
    <mergeCell ref="A2:D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3:F32" xr:uid="{D6E1B250-B2E8-486A-93A3-C63F1EA9DC04}">
      <formula1>"探訪資助,助學善款,探訪活動支出,新興學生"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B5FCC-37F0-4785-9A3A-30E0EEE3B0A9}">
  <dimension ref="A1:F27"/>
  <sheetViews>
    <sheetView showGridLines="0" topLeftCell="A10" zoomScale="90" zoomScaleNormal="90" workbookViewId="0">
      <selection activeCell="E25" sqref="E25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37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0</v>
      </c>
    </row>
    <row r="6" spans="1:6" ht="22" customHeight="1" x14ac:dyDescent="0.4">
      <c r="A6" s="19" t="s">
        <v>43</v>
      </c>
      <c r="B6" s="48" t="s">
        <v>44</v>
      </c>
      <c r="C6" s="49"/>
      <c r="D6" s="12">
        <f>[1]Dec!D8</f>
        <v>23240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-5900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17340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45292</v>
      </c>
      <c r="B13" s="26" t="s">
        <v>54</v>
      </c>
      <c r="C13" s="27" t="s">
        <v>55</v>
      </c>
      <c r="D13" s="1"/>
      <c r="E13" s="1">
        <v>-600</v>
      </c>
      <c r="F13" s="28" t="s">
        <v>56</v>
      </c>
    </row>
    <row r="14" spans="1:6" x14ac:dyDescent="0.4">
      <c r="A14" s="25">
        <v>45292</v>
      </c>
      <c r="B14" s="29" t="s">
        <v>57</v>
      </c>
      <c r="C14" s="27" t="s">
        <v>55</v>
      </c>
      <c r="D14" s="1"/>
      <c r="E14" s="1">
        <v>-500</v>
      </c>
      <c r="F14" s="28" t="s">
        <v>56</v>
      </c>
    </row>
    <row r="15" spans="1:6" x14ac:dyDescent="0.4">
      <c r="A15" s="25">
        <v>45292</v>
      </c>
      <c r="B15" s="29" t="s">
        <v>58</v>
      </c>
      <c r="C15" s="27" t="s">
        <v>55</v>
      </c>
      <c r="D15" s="1"/>
      <c r="E15" s="1">
        <v>-500</v>
      </c>
      <c r="F15" s="28" t="s">
        <v>56</v>
      </c>
    </row>
    <row r="16" spans="1:6" x14ac:dyDescent="0.4">
      <c r="A16" s="25">
        <v>45292</v>
      </c>
      <c r="B16" s="30" t="s">
        <v>59</v>
      </c>
      <c r="C16" s="31" t="s">
        <v>60</v>
      </c>
      <c r="D16" s="14"/>
      <c r="E16" s="14">
        <v>-400</v>
      </c>
      <c r="F16" s="32" t="s">
        <v>56</v>
      </c>
    </row>
    <row r="17" spans="1:6" x14ac:dyDescent="0.4">
      <c r="A17" s="25">
        <v>45292</v>
      </c>
      <c r="B17" s="30" t="s">
        <v>61</v>
      </c>
      <c r="C17" s="31" t="s">
        <v>60</v>
      </c>
      <c r="D17" s="14"/>
      <c r="E17" s="14">
        <v>-600</v>
      </c>
      <c r="F17" s="32" t="s">
        <v>56</v>
      </c>
    </row>
    <row r="18" spans="1:6" x14ac:dyDescent="0.4">
      <c r="A18" s="25">
        <v>45292</v>
      </c>
      <c r="B18" s="30" t="s">
        <v>62</v>
      </c>
      <c r="C18" s="31" t="s">
        <v>60</v>
      </c>
      <c r="D18" s="14"/>
      <c r="E18" s="14">
        <v>-400</v>
      </c>
      <c r="F18" s="32" t="s">
        <v>56</v>
      </c>
    </row>
    <row r="19" spans="1:6" x14ac:dyDescent="0.4">
      <c r="A19" s="25">
        <v>45292</v>
      </c>
      <c r="B19" s="30" t="s">
        <v>63</v>
      </c>
      <c r="C19" s="31" t="s">
        <v>60</v>
      </c>
      <c r="D19" s="14"/>
      <c r="E19" s="14">
        <v>-400</v>
      </c>
      <c r="F19" s="32" t="s">
        <v>56</v>
      </c>
    </row>
    <row r="20" spans="1:6" x14ac:dyDescent="0.4">
      <c r="A20" s="25">
        <v>45292</v>
      </c>
      <c r="B20" s="30" t="s">
        <v>64</v>
      </c>
      <c r="C20" s="31" t="s">
        <v>60</v>
      </c>
      <c r="D20" s="14"/>
      <c r="E20" s="14">
        <v>-400</v>
      </c>
      <c r="F20" s="32" t="s">
        <v>56</v>
      </c>
    </row>
    <row r="21" spans="1:6" x14ac:dyDescent="0.4">
      <c r="A21" s="25">
        <v>45292</v>
      </c>
      <c r="B21" s="30" t="s">
        <v>65</v>
      </c>
      <c r="C21" s="31" t="s">
        <v>60</v>
      </c>
      <c r="D21" s="14"/>
      <c r="E21" s="14">
        <v>-400</v>
      </c>
      <c r="F21" s="32" t="s">
        <v>56</v>
      </c>
    </row>
    <row r="22" spans="1:6" x14ac:dyDescent="0.4">
      <c r="A22" s="25">
        <v>45292</v>
      </c>
      <c r="B22" s="30" t="s">
        <v>66</v>
      </c>
      <c r="C22" s="31" t="s">
        <v>60</v>
      </c>
      <c r="D22" s="14"/>
      <c r="E22" s="14">
        <v>-500</v>
      </c>
      <c r="F22" s="32" t="s">
        <v>56</v>
      </c>
    </row>
    <row r="23" spans="1:6" x14ac:dyDescent="0.4">
      <c r="A23" s="25">
        <v>45292</v>
      </c>
      <c r="B23" s="30" t="s">
        <v>67</v>
      </c>
      <c r="C23" s="31" t="s">
        <v>60</v>
      </c>
      <c r="D23" s="14"/>
      <c r="E23" s="14">
        <v>-400</v>
      </c>
      <c r="F23" s="32" t="s">
        <v>56</v>
      </c>
    </row>
    <row r="24" spans="1:6" x14ac:dyDescent="0.4">
      <c r="A24" s="25">
        <v>45292</v>
      </c>
      <c r="B24" s="30" t="s">
        <v>68</v>
      </c>
      <c r="C24" s="31" t="s">
        <v>60</v>
      </c>
      <c r="D24" s="14"/>
      <c r="E24" s="14">
        <v>-400</v>
      </c>
      <c r="F24" s="32" t="s">
        <v>56</v>
      </c>
    </row>
    <row r="25" spans="1:6" x14ac:dyDescent="0.4">
      <c r="A25" s="25">
        <v>45292</v>
      </c>
      <c r="B25" s="30" t="s">
        <v>69</v>
      </c>
      <c r="C25" s="31" t="s">
        <v>60</v>
      </c>
      <c r="D25" s="14"/>
      <c r="E25" s="14">
        <v>-400</v>
      </c>
      <c r="F25" s="32" t="s">
        <v>56</v>
      </c>
    </row>
    <row r="26" spans="1:6" ht="24" thickBot="1" x14ac:dyDescent="0.45">
      <c r="A26" s="55"/>
      <c r="B26" s="56"/>
      <c r="C26" s="7" t="s">
        <v>70</v>
      </c>
      <c r="D26" s="8">
        <f>SUM(D13:D25)</f>
        <v>0</v>
      </c>
      <c r="E26" s="8">
        <f>SUM(E13:E25)</f>
        <v>-5900</v>
      </c>
      <c r="F26" s="9"/>
    </row>
    <row r="27" spans="1:6" ht="16" thickTop="1" x14ac:dyDescent="0.4"/>
  </sheetData>
  <mergeCells count="10">
    <mergeCell ref="B8:C8"/>
    <mergeCell ref="B9:C9"/>
    <mergeCell ref="A11:F11"/>
    <mergeCell ref="A26:B26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5" xr:uid="{EFCE39D7-B047-48C4-AE57-68E206441A63}">
      <formula1>"探訪資助,助學善款,探訪活動支出,新興學生"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0AD61-A200-4A8C-AF56-E4334B7CFE44}">
  <dimension ref="A1:F24"/>
  <sheetViews>
    <sheetView showGridLines="0" zoomScale="90" zoomScaleNormal="90" workbookViewId="0">
      <selection activeCell="A2" sqref="A2:D2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71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4000</v>
      </c>
    </row>
    <row r="6" spans="1:6" ht="22" customHeight="1" x14ac:dyDescent="0.4">
      <c r="A6" s="19" t="s">
        <v>43</v>
      </c>
      <c r="B6" s="48" t="s">
        <v>72</v>
      </c>
      <c r="C6" s="49"/>
      <c r="D6" s="12">
        <f>Jan!D9</f>
        <v>17340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21340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45351</v>
      </c>
      <c r="B13" s="26" t="s">
        <v>4</v>
      </c>
      <c r="C13" s="27" t="s">
        <v>73</v>
      </c>
      <c r="D13" s="1">
        <v>400</v>
      </c>
      <c r="E13" s="1"/>
      <c r="F13" s="28" t="s">
        <v>5</v>
      </c>
    </row>
    <row r="14" spans="1:6" x14ac:dyDescent="0.4">
      <c r="A14" s="33">
        <v>45351</v>
      </c>
      <c r="B14" s="34" t="s">
        <v>6</v>
      </c>
      <c r="C14" s="27" t="s">
        <v>73</v>
      </c>
      <c r="D14" s="14">
        <v>400</v>
      </c>
      <c r="E14" s="14"/>
      <c r="F14" s="32" t="s">
        <v>5</v>
      </c>
    </row>
    <row r="15" spans="1:6" x14ac:dyDescent="0.4">
      <c r="A15" s="33">
        <v>45351</v>
      </c>
      <c r="B15" s="34" t="s">
        <v>10</v>
      </c>
      <c r="C15" s="27" t="s">
        <v>73</v>
      </c>
      <c r="D15" s="14">
        <v>400</v>
      </c>
      <c r="E15" s="14"/>
      <c r="F15" s="32" t="s">
        <v>5</v>
      </c>
    </row>
    <row r="16" spans="1:6" x14ac:dyDescent="0.4">
      <c r="A16" s="33">
        <v>45351</v>
      </c>
      <c r="B16" s="34" t="s">
        <v>11</v>
      </c>
      <c r="C16" s="27" t="s">
        <v>73</v>
      </c>
      <c r="D16" s="14">
        <v>400</v>
      </c>
      <c r="E16" s="14"/>
      <c r="F16" s="32" t="s">
        <v>5</v>
      </c>
    </row>
    <row r="17" spans="1:6" x14ac:dyDescent="0.4">
      <c r="A17" s="33">
        <v>45351</v>
      </c>
      <c r="B17" s="34" t="s">
        <v>12</v>
      </c>
      <c r="C17" s="27" t="s">
        <v>73</v>
      </c>
      <c r="D17" s="14">
        <v>400</v>
      </c>
      <c r="E17" s="14"/>
      <c r="F17" s="32" t="s">
        <v>5</v>
      </c>
    </row>
    <row r="18" spans="1:6" x14ac:dyDescent="0.4">
      <c r="A18" s="33">
        <v>45351</v>
      </c>
      <c r="B18" s="34" t="s">
        <v>13</v>
      </c>
      <c r="C18" s="27" t="s">
        <v>73</v>
      </c>
      <c r="D18" s="14">
        <v>400</v>
      </c>
      <c r="E18" s="14"/>
      <c r="F18" s="32" t="s">
        <v>5</v>
      </c>
    </row>
    <row r="19" spans="1:6" x14ac:dyDescent="0.4">
      <c r="A19" s="33">
        <v>45351</v>
      </c>
      <c r="B19" s="34" t="s">
        <v>16</v>
      </c>
      <c r="C19" s="27" t="s">
        <v>73</v>
      </c>
      <c r="D19" s="14">
        <v>400</v>
      </c>
      <c r="E19" s="14"/>
      <c r="F19" s="32" t="s">
        <v>5</v>
      </c>
    </row>
    <row r="20" spans="1:6" x14ac:dyDescent="0.4">
      <c r="A20" s="33">
        <v>45351</v>
      </c>
      <c r="B20" s="34" t="s">
        <v>14</v>
      </c>
      <c r="C20" s="27" t="s">
        <v>73</v>
      </c>
      <c r="D20" s="14">
        <v>400</v>
      </c>
      <c r="E20" s="14"/>
      <c r="F20" s="32" t="s">
        <v>5</v>
      </c>
    </row>
    <row r="21" spans="1:6" x14ac:dyDescent="0.4">
      <c r="A21" s="33">
        <v>45351</v>
      </c>
      <c r="B21" s="34" t="s">
        <v>17</v>
      </c>
      <c r="C21" s="27" t="s">
        <v>73</v>
      </c>
      <c r="D21" s="14">
        <v>400</v>
      </c>
      <c r="E21" s="14"/>
      <c r="F21" s="32" t="s">
        <v>5</v>
      </c>
    </row>
    <row r="22" spans="1:6" x14ac:dyDescent="0.4">
      <c r="A22" s="33">
        <v>45351</v>
      </c>
      <c r="B22" s="34" t="s">
        <v>74</v>
      </c>
      <c r="C22" s="27" t="s">
        <v>73</v>
      </c>
      <c r="D22" s="14">
        <v>400</v>
      </c>
      <c r="E22" s="14"/>
      <c r="F22" s="32" t="s">
        <v>5</v>
      </c>
    </row>
    <row r="23" spans="1:6" ht="24" thickBot="1" x14ac:dyDescent="0.45">
      <c r="A23" s="55"/>
      <c r="B23" s="56"/>
      <c r="C23" s="7" t="s">
        <v>70</v>
      </c>
      <c r="D23" s="8">
        <f>SUM(D13:D22)</f>
        <v>4000</v>
      </c>
      <c r="E23" s="8">
        <f>SUM(E13:E22)</f>
        <v>0</v>
      </c>
      <c r="F23" s="9"/>
    </row>
    <row r="24" spans="1:6" ht="16" thickTop="1" x14ac:dyDescent="0.4"/>
  </sheetData>
  <mergeCells count="10">
    <mergeCell ref="B8:C8"/>
    <mergeCell ref="B9:C9"/>
    <mergeCell ref="A11:F11"/>
    <mergeCell ref="A23:B23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2" xr:uid="{3FA4C69D-18AB-42B9-82C7-A6E27E27F645}">
      <formula1>"探訪資助,助學善款,探訪活動支出,新興學生"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A1A38-E27B-45C0-B298-00BBB1AF6817}">
  <dimension ref="A1:F54"/>
  <sheetViews>
    <sheetView showGridLines="0" zoomScale="90" zoomScaleNormal="90" workbookViewId="0">
      <selection activeCell="D8" sqref="D8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75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4600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1200</v>
      </c>
    </row>
    <row r="6" spans="1:6" ht="22" customHeight="1" x14ac:dyDescent="0.4">
      <c r="A6" s="19" t="s">
        <v>43</v>
      </c>
      <c r="B6" s="48" t="s">
        <v>76</v>
      </c>
      <c r="C6" s="49"/>
      <c r="D6" s="12">
        <f>Feb!D9</f>
        <v>21340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-4470.79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-5300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17369.21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45352</v>
      </c>
      <c r="B13" s="29" t="s">
        <v>57</v>
      </c>
      <c r="C13" s="27" t="s">
        <v>55</v>
      </c>
      <c r="D13" s="1"/>
      <c r="E13" s="1">
        <v>-500</v>
      </c>
      <c r="F13" s="28" t="s">
        <v>56</v>
      </c>
    </row>
    <row r="14" spans="1:6" x14ac:dyDescent="0.4">
      <c r="A14" s="25">
        <v>45352</v>
      </c>
      <c r="B14" s="29" t="s">
        <v>58</v>
      </c>
      <c r="C14" s="27" t="s">
        <v>55</v>
      </c>
      <c r="D14" s="1"/>
      <c r="E14" s="1">
        <v>-500</v>
      </c>
      <c r="F14" s="28" t="s">
        <v>56</v>
      </c>
    </row>
    <row r="15" spans="1:6" x14ac:dyDescent="0.4">
      <c r="A15" s="25">
        <v>45352</v>
      </c>
      <c r="B15" s="30" t="s">
        <v>59</v>
      </c>
      <c r="C15" s="31" t="s">
        <v>60</v>
      </c>
      <c r="D15" s="14"/>
      <c r="E15" s="14">
        <v>-400</v>
      </c>
      <c r="F15" s="32" t="s">
        <v>56</v>
      </c>
    </row>
    <row r="16" spans="1:6" x14ac:dyDescent="0.4">
      <c r="A16" s="25">
        <v>45352</v>
      </c>
      <c r="B16" s="30" t="s">
        <v>61</v>
      </c>
      <c r="C16" s="31" t="s">
        <v>60</v>
      </c>
      <c r="D16" s="14"/>
      <c r="E16" s="14">
        <v>-600</v>
      </c>
      <c r="F16" s="32" t="s">
        <v>56</v>
      </c>
    </row>
    <row r="17" spans="1:6" x14ac:dyDescent="0.4">
      <c r="A17" s="25">
        <v>45352</v>
      </c>
      <c r="B17" s="30" t="s">
        <v>62</v>
      </c>
      <c r="C17" s="31" t="s">
        <v>60</v>
      </c>
      <c r="D17" s="14"/>
      <c r="E17" s="14">
        <v>-400</v>
      </c>
      <c r="F17" s="32" t="s">
        <v>56</v>
      </c>
    </row>
    <row r="18" spans="1:6" x14ac:dyDescent="0.4">
      <c r="A18" s="25">
        <v>45352</v>
      </c>
      <c r="B18" s="30" t="s">
        <v>63</v>
      </c>
      <c r="C18" s="31" t="s">
        <v>60</v>
      </c>
      <c r="D18" s="14"/>
      <c r="E18" s="14">
        <v>-400</v>
      </c>
      <c r="F18" s="32" t="s">
        <v>56</v>
      </c>
    </row>
    <row r="19" spans="1:6" x14ac:dyDescent="0.4">
      <c r="A19" s="25">
        <v>45352</v>
      </c>
      <c r="B19" s="30" t="s">
        <v>64</v>
      </c>
      <c r="C19" s="31" t="s">
        <v>60</v>
      </c>
      <c r="D19" s="14"/>
      <c r="E19" s="14">
        <v>-400</v>
      </c>
      <c r="F19" s="32" t="s">
        <v>56</v>
      </c>
    </row>
    <row r="20" spans="1:6" x14ac:dyDescent="0.4">
      <c r="A20" s="25">
        <v>45352</v>
      </c>
      <c r="B20" s="30" t="s">
        <v>65</v>
      </c>
      <c r="C20" s="31" t="s">
        <v>60</v>
      </c>
      <c r="D20" s="14"/>
      <c r="E20" s="14">
        <v>-400</v>
      </c>
      <c r="F20" s="32" t="s">
        <v>56</v>
      </c>
    </row>
    <row r="21" spans="1:6" x14ac:dyDescent="0.4">
      <c r="A21" s="25">
        <v>45352</v>
      </c>
      <c r="B21" s="30" t="s">
        <v>66</v>
      </c>
      <c r="C21" s="31" t="s">
        <v>60</v>
      </c>
      <c r="D21" s="14"/>
      <c r="E21" s="14">
        <v>-500</v>
      </c>
      <c r="F21" s="32" t="s">
        <v>56</v>
      </c>
    </row>
    <row r="22" spans="1:6" x14ac:dyDescent="0.4">
      <c r="A22" s="25">
        <v>45352</v>
      </c>
      <c r="B22" s="30" t="s">
        <v>67</v>
      </c>
      <c r="C22" s="31" t="s">
        <v>60</v>
      </c>
      <c r="D22" s="14"/>
      <c r="E22" s="14">
        <v>-400</v>
      </c>
      <c r="F22" s="32" t="s">
        <v>56</v>
      </c>
    </row>
    <row r="23" spans="1:6" x14ac:dyDescent="0.4">
      <c r="A23" s="25">
        <v>45352</v>
      </c>
      <c r="B23" s="30" t="s">
        <v>68</v>
      </c>
      <c r="C23" s="31" t="s">
        <v>60</v>
      </c>
      <c r="D23" s="14"/>
      <c r="E23" s="14">
        <v>-400</v>
      </c>
      <c r="F23" s="32" t="s">
        <v>56</v>
      </c>
    </row>
    <row r="24" spans="1:6" x14ac:dyDescent="0.4">
      <c r="A24" s="25">
        <v>45352</v>
      </c>
      <c r="B24" s="30" t="s">
        <v>69</v>
      </c>
      <c r="C24" s="31" t="s">
        <v>60</v>
      </c>
      <c r="D24" s="14"/>
      <c r="E24" s="14">
        <v>-400</v>
      </c>
      <c r="F24" s="32" t="s">
        <v>56</v>
      </c>
    </row>
    <row r="25" spans="1:6" x14ac:dyDescent="0.4">
      <c r="A25" s="25">
        <v>45360</v>
      </c>
      <c r="B25" s="26" t="s">
        <v>77</v>
      </c>
      <c r="C25" s="27" t="s">
        <v>78</v>
      </c>
      <c r="D25" s="1">
        <v>500</v>
      </c>
      <c r="E25" s="1"/>
      <c r="F25" s="28" t="s">
        <v>79</v>
      </c>
    </row>
    <row r="26" spans="1:6" x14ac:dyDescent="0.4">
      <c r="A26" s="25">
        <v>45360</v>
      </c>
      <c r="B26" s="26" t="s">
        <v>80</v>
      </c>
      <c r="C26" s="27" t="s">
        <v>78</v>
      </c>
      <c r="D26" s="1">
        <v>500</v>
      </c>
      <c r="E26" s="1"/>
      <c r="F26" s="28" t="s">
        <v>79</v>
      </c>
    </row>
    <row r="27" spans="1:6" x14ac:dyDescent="0.4">
      <c r="A27" s="25">
        <v>45360</v>
      </c>
      <c r="B27" s="26" t="s">
        <v>81</v>
      </c>
      <c r="C27" s="27" t="s">
        <v>78</v>
      </c>
      <c r="D27" s="1">
        <v>300</v>
      </c>
      <c r="E27" s="1"/>
      <c r="F27" s="28" t="s">
        <v>79</v>
      </c>
    </row>
    <row r="28" spans="1:6" x14ac:dyDescent="0.4">
      <c r="A28" s="25">
        <v>45360</v>
      </c>
      <c r="B28" s="26" t="s">
        <v>82</v>
      </c>
      <c r="C28" s="27" t="s">
        <v>78</v>
      </c>
      <c r="D28" s="1">
        <v>450</v>
      </c>
      <c r="E28" s="1"/>
      <c r="F28" s="28" t="s">
        <v>79</v>
      </c>
    </row>
    <row r="29" spans="1:6" x14ac:dyDescent="0.4">
      <c r="A29" s="25">
        <v>45360</v>
      </c>
      <c r="B29" s="26" t="s">
        <v>83</v>
      </c>
      <c r="C29" s="27" t="s">
        <v>78</v>
      </c>
      <c r="D29" s="1">
        <v>750</v>
      </c>
      <c r="E29" s="1"/>
      <c r="F29" s="28" t="s">
        <v>79</v>
      </c>
    </row>
    <row r="30" spans="1:6" x14ac:dyDescent="0.4">
      <c r="A30" s="25">
        <v>45360</v>
      </c>
      <c r="B30" s="26" t="s">
        <v>84</v>
      </c>
      <c r="C30" s="35" t="s">
        <v>85</v>
      </c>
      <c r="D30" s="1">
        <v>445</v>
      </c>
      <c r="E30" s="1"/>
      <c r="F30" s="28" t="s">
        <v>79</v>
      </c>
    </row>
    <row r="31" spans="1:6" x14ac:dyDescent="0.4">
      <c r="A31" s="25">
        <v>45360</v>
      </c>
      <c r="B31" s="26" t="s">
        <v>86</v>
      </c>
      <c r="C31" s="36" t="s">
        <v>87</v>
      </c>
      <c r="D31" s="1"/>
      <c r="E31" s="1">
        <v>-607.70000000000005</v>
      </c>
      <c r="F31" s="28" t="s">
        <v>7</v>
      </c>
    </row>
    <row r="32" spans="1:6" x14ac:dyDescent="0.4">
      <c r="A32" s="25">
        <v>45360</v>
      </c>
      <c r="B32" s="26" t="s">
        <v>88</v>
      </c>
      <c r="C32" s="36" t="s">
        <v>89</v>
      </c>
      <c r="D32" s="1"/>
      <c r="E32" s="1">
        <v>-127.28</v>
      </c>
      <c r="F32" s="28" t="s">
        <v>7</v>
      </c>
    </row>
    <row r="33" spans="1:6" x14ac:dyDescent="0.4">
      <c r="A33" s="25">
        <v>45360</v>
      </c>
      <c r="B33" s="26" t="s">
        <v>90</v>
      </c>
      <c r="C33" s="36" t="s">
        <v>91</v>
      </c>
      <c r="D33" s="1"/>
      <c r="E33" s="1">
        <v>-49.62</v>
      </c>
      <c r="F33" s="28" t="s">
        <v>7</v>
      </c>
    </row>
    <row r="34" spans="1:6" x14ac:dyDescent="0.4">
      <c r="A34" s="25">
        <v>45360</v>
      </c>
      <c r="B34" s="26" t="s">
        <v>92</v>
      </c>
      <c r="C34" s="36" t="s">
        <v>93</v>
      </c>
      <c r="D34" s="1"/>
      <c r="E34" s="1">
        <v>-191.2</v>
      </c>
      <c r="F34" s="28" t="s">
        <v>7</v>
      </c>
    </row>
    <row r="35" spans="1:6" x14ac:dyDescent="0.4">
      <c r="A35" s="25">
        <v>45360</v>
      </c>
      <c r="B35" s="26" t="s">
        <v>94</v>
      </c>
      <c r="C35" s="36" t="s">
        <v>95</v>
      </c>
      <c r="D35" s="1"/>
      <c r="E35" s="1">
        <v>-199.9</v>
      </c>
      <c r="F35" s="28" t="s">
        <v>7</v>
      </c>
    </row>
    <row r="36" spans="1:6" x14ac:dyDescent="0.4">
      <c r="A36" s="25">
        <v>45360</v>
      </c>
      <c r="B36" s="26" t="s">
        <v>96</v>
      </c>
      <c r="C36" s="36" t="s">
        <v>91</v>
      </c>
      <c r="D36" s="1"/>
      <c r="E36" s="1">
        <v>-129.09</v>
      </c>
      <c r="F36" s="28" t="s">
        <v>7</v>
      </c>
    </row>
    <row r="37" spans="1:6" x14ac:dyDescent="0.4">
      <c r="A37" s="25">
        <v>45360</v>
      </c>
      <c r="B37" s="26" t="s">
        <v>97</v>
      </c>
      <c r="C37" s="36" t="s">
        <v>98</v>
      </c>
      <c r="D37" s="1"/>
      <c r="E37" s="1">
        <v>-390</v>
      </c>
      <c r="F37" s="28" t="s">
        <v>7</v>
      </c>
    </row>
    <row r="38" spans="1:6" x14ac:dyDescent="0.4">
      <c r="A38" s="25">
        <v>45360</v>
      </c>
      <c r="B38" s="26" t="s">
        <v>99</v>
      </c>
      <c r="C38" s="27" t="s">
        <v>100</v>
      </c>
      <c r="D38" s="1"/>
      <c r="E38" s="1">
        <v>-676</v>
      </c>
      <c r="F38" s="28" t="s">
        <v>7</v>
      </c>
    </row>
    <row r="39" spans="1:6" x14ac:dyDescent="0.4">
      <c r="A39" s="25">
        <v>45360</v>
      </c>
      <c r="B39" s="26" t="s">
        <v>101</v>
      </c>
      <c r="C39" s="27" t="s">
        <v>78</v>
      </c>
      <c r="D39" s="1"/>
      <c r="E39" s="1">
        <v>-2100</v>
      </c>
      <c r="F39" s="28" t="s">
        <v>7</v>
      </c>
    </row>
    <row r="40" spans="1:6" x14ac:dyDescent="0.4">
      <c r="A40" s="25">
        <v>45360</v>
      </c>
      <c r="B40" s="26" t="s">
        <v>102</v>
      </c>
      <c r="C40" s="36" t="s">
        <v>103</v>
      </c>
      <c r="D40" s="1">
        <v>1655</v>
      </c>
      <c r="E40" s="1"/>
      <c r="F40" s="28" t="s">
        <v>79</v>
      </c>
    </row>
    <row r="41" spans="1:6" x14ac:dyDescent="0.4">
      <c r="A41" s="33">
        <v>45362</v>
      </c>
      <c r="B41" s="34" t="s">
        <v>8</v>
      </c>
      <c r="C41" s="37" t="s">
        <v>104</v>
      </c>
      <c r="D41" s="14">
        <v>100</v>
      </c>
      <c r="E41" s="14"/>
      <c r="F41" s="32" t="s">
        <v>5</v>
      </c>
    </row>
    <row r="42" spans="1:6" x14ac:dyDescent="0.4">
      <c r="A42" s="33">
        <v>45362</v>
      </c>
      <c r="B42" s="34" t="s">
        <v>10</v>
      </c>
      <c r="C42" s="37" t="s">
        <v>104</v>
      </c>
      <c r="D42" s="14">
        <v>100</v>
      </c>
      <c r="E42" s="14"/>
      <c r="F42" s="32" t="s">
        <v>5</v>
      </c>
    </row>
    <row r="43" spans="1:6" x14ac:dyDescent="0.4">
      <c r="A43" s="33">
        <v>45362</v>
      </c>
      <c r="B43" s="34" t="s">
        <v>105</v>
      </c>
      <c r="C43" s="37" t="s">
        <v>104</v>
      </c>
      <c r="D43" s="14">
        <v>100</v>
      </c>
      <c r="E43" s="14"/>
      <c r="F43" s="32" t="s">
        <v>5</v>
      </c>
    </row>
    <row r="44" spans="1:6" x14ac:dyDescent="0.4">
      <c r="A44" s="33">
        <v>45362</v>
      </c>
      <c r="B44" s="34" t="s">
        <v>106</v>
      </c>
      <c r="C44" s="37" t="s">
        <v>104</v>
      </c>
      <c r="D44" s="14">
        <v>100</v>
      </c>
      <c r="E44" s="14"/>
      <c r="F44" s="32" t="s">
        <v>5</v>
      </c>
    </row>
    <row r="45" spans="1:6" x14ac:dyDescent="0.4">
      <c r="A45" s="33">
        <v>45362</v>
      </c>
      <c r="B45" s="34" t="s">
        <v>13</v>
      </c>
      <c r="C45" s="37" t="s">
        <v>104</v>
      </c>
      <c r="D45" s="14">
        <v>100</v>
      </c>
      <c r="E45" s="14"/>
      <c r="F45" s="32" t="s">
        <v>5</v>
      </c>
    </row>
    <row r="46" spans="1:6" x14ac:dyDescent="0.4">
      <c r="A46" s="33">
        <v>45362</v>
      </c>
      <c r="B46" s="34" t="s">
        <v>16</v>
      </c>
      <c r="C46" s="37" t="s">
        <v>104</v>
      </c>
      <c r="D46" s="14">
        <v>100</v>
      </c>
      <c r="E46" s="14"/>
      <c r="F46" s="32" t="s">
        <v>5</v>
      </c>
    </row>
    <row r="47" spans="1:6" x14ac:dyDescent="0.4">
      <c r="A47" s="33">
        <v>45362</v>
      </c>
      <c r="B47" s="34" t="s">
        <v>17</v>
      </c>
      <c r="C47" s="37" t="s">
        <v>104</v>
      </c>
      <c r="D47" s="14">
        <v>100</v>
      </c>
      <c r="E47" s="14"/>
      <c r="F47" s="32" t="s">
        <v>5</v>
      </c>
    </row>
    <row r="48" spans="1:6" x14ac:dyDescent="0.4">
      <c r="A48" s="33">
        <v>45362</v>
      </c>
      <c r="B48" s="34" t="s">
        <v>14</v>
      </c>
      <c r="C48" s="37" t="s">
        <v>104</v>
      </c>
      <c r="D48" s="14">
        <v>100</v>
      </c>
      <c r="E48" s="14"/>
      <c r="F48" s="32" t="s">
        <v>5</v>
      </c>
    </row>
    <row r="49" spans="1:6" x14ac:dyDescent="0.4">
      <c r="A49" s="33">
        <v>45362</v>
      </c>
      <c r="B49" s="34" t="s">
        <v>15</v>
      </c>
      <c r="C49" s="37" t="s">
        <v>104</v>
      </c>
      <c r="D49" s="14">
        <v>100</v>
      </c>
      <c r="E49" s="14"/>
      <c r="F49" s="32" t="s">
        <v>5</v>
      </c>
    </row>
    <row r="50" spans="1:6" x14ac:dyDescent="0.4">
      <c r="A50" s="33">
        <v>45362</v>
      </c>
      <c r="B50" s="34" t="s">
        <v>107</v>
      </c>
      <c r="C50" s="37" t="s">
        <v>104</v>
      </c>
      <c r="D50" s="14">
        <v>100</v>
      </c>
      <c r="E50" s="14"/>
      <c r="F50" s="32" t="s">
        <v>5</v>
      </c>
    </row>
    <row r="51" spans="1:6" x14ac:dyDescent="0.4">
      <c r="A51" s="33">
        <v>45362</v>
      </c>
      <c r="B51" s="34" t="s">
        <v>108</v>
      </c>
      <c r="C51" s="37" t="s">
        <v>104</v>
      </c>
      <c r="D51" s="14">
        <v>100</v>
      </c>
      <c r="E51" s="14"/>
      <c r="F51" s="32" t="s">
        <v>5</v>
      </c>
    </row>
    <row r="52" spans="1:6" x14ac:dyDescent="0.4">
      <c r="A52" s="33">
        <v>45362</v>
      </c>
      <c r="B52" s="34" t="s">
        <v>21</v>
      </c>
      <c r="C52" s="37" t="s">
        <v>104</v>
      </c>
      <c r="D52" s="14">
        <v>100</v>
      </c>
      <c r="E52" s="14"/>
      <c r="F52" s="32" t="s">
        <v>5</v>
      </c>
    </row>
    <row r="53" spans="1:6" ht="24" thickBot="1" x14ac:dyDescent="0.45">
      <c r="A53" s="55"/>
      <c r="B53" s="56"/>
      <c r="C53" s="7" t="s">
        <v>70</v>
      </c>
      <c r="D53" s="8">
        <f>SUM(D13:D52)</f>
        <v>5800</v>
      </c>
      <c r="E53" s="8">
        <f>SUM(E13:E52)</f>
        <v>-9770.7899999999991</v>
      </c>
      <c r="F53" s="9"/>
    </row>
    <row r="54" spans="1:6" ht="16" thickTop="1" x14ac:dyDescent="0.4"/>
  </sheetData>
  <mergeCells count="10">
    <mergeCell ref="A2:D2"/>
    <mergeCell ref="A11:F11"/>
    <mergeCell ref="A53:B53"/>
    <mergeCell ref="B7:C7"/>
    <mergeCell ref="B8:C8"/>
    <mergeCell ref="B9:C9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3:F52" xr:uid="{74FC84AA-B06D-4E06-90F4-9CCD317CE2B3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2E8F3-1C32-44CA-9409-82D1107656F5}">
  <dimension ref="A1:F27"/>
  <sheetViews>
    <sheetView showGridLines="0" zoomScale="90" zoomScaleNormal="90" workbookViewId="0">
      <selection activeCell="A2" sqref="A2:D2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109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0</v>
      </c>
    </row>
    <row r="6" spans="1:6" ht="22" customHeight="1" x14ac:dyDescent="0.4">
      <c r="A6" s="19" t="s">
        <v>43</v>
      </c>
      <c r="B6" s="48" t="s">
        <v>110</v>
      </c>
      <c r="C6" s="49"/>
      <c r="D6" s="12">
        <f>Mar!D9</f>
        <v>17369.21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-5700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11669.21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45383</v>
      </c>
      <c r="B13" s="29" t="s">
        <v>57</v>
      </c>
      <c r="C13" s="27" t="s">
        <v>55</v>
      </c>
      <c r="D13" s="1"/>
      <c r="E13" s="1">
        <v>-500</v>
      </c>
      <c r="F13" s="28" t="s">
        <v>56</v>
      </c>
    </row>
    <row r="14" spans="1:6" x14ac:dyDescent="0.4">
      <c r="A14" s="25">
        <v>45383</v>
      </c>
      <c r="B14" s="29" t="s">
        <v>58</v>
      </c>
      <c r="C14" s="27" t="s">
        <v>55</v>
      </c>
      <c r="D14" s="1"/>
      <c r="E14" s="1">
        <v>-500</v>
      </c>
      <c r="F14" s="28" t="s">
        <v>56</v>
      </c>
    </row>
    <row r="15" spans="1:6" x14ac:dyDescent="0.4">
      <c r="A15" s="25">
        <v>45383</v>
      </c>
      <c r="B15" s="30" t="s">
        <v>59</v>
      </c>
      <c r="C15" s="31" t="s">
        <v>60</v>
      </c>
      <c r="D15" s="14"/>
      <c r="E15" s="14">
        <v>-400</v>
      </c>
      <c r="F15" s="32" t="s">
        <v>56</v>
      </c>
    </row>
    <row r="16" spans="1:6" x14ac:dyDescent="0.4">
      <c r="A16" s="25">
        <v>45383</v>
      </c>
      <c r="B16" s="30" t="s">
        <v>61</v>
      </c>
      <c r="C16" s="31" t="s">
        <v>60</v>
      </c>
      <c r="D16" s="14"/>
      <c r="E16" s="14">
        <v>-600</v>
      </c>
      <c r="F16" s="32" t="s">
        <v>56</v>
      </c>
    </row>
    <row r="17" spans="1:6" x14ac:dyDescent="0.4">
      <c r="A17" s="25">
        <v>45383</v>
      </c>
      <c r="B17" s="30" t="s">
        <v>62</v>
      </c>
      <c r="C17" s="31" t="s">
        <v>60</v>
      </c>
      <c r="D17" s="14"/>
      <c r="E17" s="14">
        <v>-400</v>
      </c>
      <c r="F17" s="32" t="s">
        <v>56</v>
      </c>
    </row>
    <row r="18" spans="1:6" x14ac:dyDescent="0.4">
      <c r="A18" s="25">
        <v>45383</v>
      </c>
      <c r="B18" s="30" t="s">
        <v>63</v>
      </c>
      <c r="C18" s="31" t="s">
        <v>60</v>
      </c>
      <c r="D18" s="14"/>
      <c r="E18" s="14">
        <v>-400</v>
      </c>
      <c r="F18" s="32" t="s">
        <v>56</v>
      </c>
    </row>
    <row r="19" spans="1:6" x14ac:dyDescent="0.4">
      <c r="A19" s="25">
        <v>45383</v>
      </c>
      <c r="B19" s="30" t="s">
        <v>64</v>
      </c>
      <c r="C19" s="31" t="s">
        <v>60</v>
      </c>
      <c r="D19" s="14"/>
      <c r="E19" s="14">
        <v>-400</v>
      </c>
      <c r="F19" s="32" t="s">
        <v>56</v>
      </c>
    </row>
    <row r="20" spans="1:6" x14ac:dyDescent="0.4">
      <c r="A20" s="25">
        <v>45383</v>
      </c>
      <c r="B20" s="30" t="s">
        <v>65</v>
      </c>
      <c r="C20" s="31" t="s">
        <v>60</v>
      </c>
      <c r="D20" s="14"/>
      <c r="E20" s="14">
        <v>-400</v>
      </c>
      <c r="F20" s="32" t="s">
        <v>56</v>
      </c>
    </row>
    <row r="21" spans="1:6" x14ac:dyDescent="0.4">
      <c r="A21" s="25">
        <v>45383</v>
      </c>
      <c r="B21" s="30" t="s">
        <v>66</v>
      </c>
      <c r="C21" s="31" t="s">
        <v>60</v>
      </c>
      <c r="D21" s="14"/>
      <c r="E21" s="14">
        <v>-500</v>
      </c>
      <c r="F21" s="32" t="s">
        <v>56</v>
      </c>
    </row>
    <row r="22" spans="1:6" x14ac:dyDescent="0.4">
      <c r="A22" s="25">
        <v>45383</v>
      </c>
      <c r="B22" s="30" t="s">
        <v>67</v>
      </c>
      <c r="C22" s="31" t="s">
        <v>60</v>
      </c>
      <c r="D22" s="14"/>
      <c r="E22" s="14">
        <v>-400</v>
      </c>
      <c r="F22" s="32" t="s">
        <v>56</v>
      </c>
    </row>
    <row r="23" spans="1:6" x14ac:dyDescent="0.4">
      <c r="A23" s="25">
        <v>45383</v>
      </c>
      <c r="B23" s="30" t="s">
        <v>68</v>
      </c>
      <c r="C23" s="31" t="s">
        <v>60</v>
      </c>
      <c r="D23" s="14"/>
      <c r="E23" s="14">
        <v>-400</v>
      </c>
      <c r="F23" s="32" t="s">
        <v>56</v>
      </c>
    </row>
    <row r="24" spans="1:6" x14ac:dyDescent="0.4">
      <c r="A24" s="25">
        <v>45383</v>
      </c>
      <c r="B24" s="29" t="s">
        <v>111</v>
      </c>
      <c r="C24" s="27" t="s">
        <v>55</v>
      </c>
      <c r="D24" s="1"/>
      <c r="E24" s="1">
        <v>-400</v>
      </c>
      <c r="F24" s="28" t="s">
        <v>56</v>
      </c>
    </row>
    <row r="25" spans="1:6" x14ac:dyDescent="0.4">
      <c r="A25" s="25">
        <v>45383</v>
      </c>
      <c r="B25" s="30" t="s">
        <v>69</v>
      </c>
      <c r="C25" s="31" t="s">
        <v>60</v>
      </c>
      <c r="D25" s="14"/>
      <c r="E25" s="14">
        <v>-400</v>
      </c>
      <c r="F25" s="32" t="s">
        <v>56</v>
      </c>
    </row>
    <row r="26" spans="1:6" ht="24" thickBot="1" x14ac:dyDescent="0.45">
      <c r="A26" s="55"/>
      <c r="B26" s="56"/>
      <c r="C26" s="7" t="s">
        <v>70</v>
      </c>
      <c r="D26" s="8">
        <f>SUM(D13:D25)</f>
        <v>0</v>
      </c>
      <c r="E26" s="8">
        <f>SUM(E13:E25)</f>
        <v>-5700</v>
      </c>
      <c r="F26" s="9"/>
    </row>
    <row r="27" spans="1:6" ht="16" thickTop="1" x14ac:dyDescent="0.4"/>
  </sheetData>
  <mergeCells count="10">
    <mergeCell ref="B8:C8"/>
    <mergeCell ref="B9:C9"/>
    <mergeCell ref="A11:F11"/>
    <mergeCell ref="A26:B26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5" xr:uid="{750F20AB-E79D-473C-8B60-1F3EAD0E5FBD}">
      <formula1>"探訪資助,助學善款,探訪活動支出,新興學生"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9DC1C-E3CC-47B5-8C03-29FBE78BCCC8}">
  <dimension ref="A1:F27"/>
  <sheetViews>
    <sheetView showGridLines="0" zoomScale="90" zoomScaleNormal="90" workbookViewId="0"/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112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0</v>
      </c>
    </row>
    <row r="6" spans="1:6" ht="22" customHeight="1" x14ac:dyDescent="0.4">
      <c r="A6" s="19" t="s">
        <v>43</v>
      </c>
      <c r="B6" s="48" t="s">
        <v>113</v>
      </c>
      <c r="C6" s="49"/>
      <c r="D6" s="12">
        <f>Apr!D9</f>
        <v>11669.21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-5700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5969.2099999999991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45413</v>
      </c>
      <c r="B13" s="29" t="s">
        <v>57</v>
      </c>
      <c r="C13" s="27" t="s">
        <v>55</v>
      </c>
      <c r="D13" s="1"/>
      <c r="E13" s="1">
        <v>-500</v>
      </c>
      <c r="F13" s="28" t="s">
        <v>56</v>
      </c>
    </row>
    <row r="14" spans="1:6" x14ac:dyDescent="0.4">
      <c r="A14" s="25">
        <v>45413</v>
      </c>
      <c r="B14" s="29" t="s">
        <v>58</v>
      </c>
      <c r="C14" s="27" t="s">
        <v>55</v>
      </c>
      <c r="D14" s="1"/>
      <c r="E14" s="1">
        <v>-500</v>
      </c>
      <c r="F14" s="28" t="s">
        <v>56</v>
      </c>
    </row>
    <row r="15" spans="1:6" x14ac:dyDescent="0.4">
      <c r="A15" s="25">
        <v>45413</v>
      </c>
      <c r="B15" s="30" t="s">
        <v>59</v>
      </c>
      <c r="C15" s="31" t="s">
        <v>60</v>
      </c>
      <c r="D15" s="14"/>
      <c r="E15" s="14">
        <v>-400</v>
      </c>
      <c r="F15" s="32" t="s">
        <v>56</v>
      </c>
    </row>
    <row r="16" spans="1:6" x14ac:dyDescent="0.4">
      <c r="A16" s="25">
        <v>45413</v>
      </c>
      <c r="B16" s="30" t="s">
        <v>61</v>
      </c>
      <c r="C16" s="31" t="s">
        <v>60</v>
      </c>
      <c r="D16" s="14"/>
      <c r="E16" s="14">
        <v>-600</v>
      </c>
      <c r="F16" s="32" t="s">
        <v>56</v>
      </c>
    </row>
    <row r="17" spans="1:6" x14ac:dyDescent="0.4">
      <c r="A17" s="25">
        <v>45413</v>
      </c>
      <c r="B17" s="30" t="s">
        <v>62</v>
      </c>
      <c r="C17" s="31" t="s">
        <v>60</v>
      </c>
      <c r="D17" s="14"/>
      <c r="E17" s="14">
        <v>-400</v>
      </c>
      <c r="F17" s="32" t="s">
        <v>56</v>
      </c>
    </row>
    <row r="18" spans="1:6" x14ac:dyDescent="0.4">
      <c r="A18" s="25">
        <v>45413</v>
      </c>
      <c r="B18" s="30" t="s">
        <v>63</v>
      </c>
      <c r="C18" s="31" t="s">
        <v>60</v>
      </c>
      <c r="D18" s="14"/>
      <c r="E18" s="14">
        <v>-400</v>
      </c>
      <c r="F18" s="32" t="s">
        <v>56</v>
      </c>
    </row>
    <row r="19" spans="1:6" x14ac:dyDescent="0.4">
      <c r="A19" s="25">
        <v>45413</v>
      </c>
      <c r="B19" s="30" t="s">
        <v>64</v>
      </c>
      <c r="C19" s="31" t="s">
        <v>60</v>
      </c>
      <c r="D19" s="14"/>
      <c r="E19" s="14">
        <v>-400</v>
      </c>
      <c r="F19" s="32" t="s">
        <v>56</v>
      </c>
    </row>
    <row r="20" spans="1:6" x14ac:dyDescent="0.4">
      <c r="A20" s="25">
        <v>45413</v>
      </c>
      <c r="B20" s="30" t="s">
        <v>65</v>
      </c>
      <c r="C20" s="31" t="s">
        <v>60</v>
      </c>
      <c r="D20" s="14"/>
      <c r="E20" s="14">
        <v>-400</v>
      </c>
      <c r="F20" s="32" t="s">
        <v>56</v>
      </c>
    </row>
    <row r="21" spans="1:6" x14ac:dyDescent="0.4">
      <c r="A21" s="25">
        <v>45413</v>
      </c>
      <c r="B21" s="30" t="s">
        <v>66</v>
      </c>
      <c r="C21" s="31" t="s">
        <v>60</v>
      </c>
      <c r="D21" s="14"/>
      <c r="E21" s="14">
        <v>-500</v>
      </c>
      <c r="F21" s="32" t="s">
        <v>56</v>
      </c>
    </row>
    <row r="22" spans="1:6" x14ac:dyDescent="0.4">
      <c r="A22" s="25">
        <v>45413</v>
      </c>
      <c r="B22" s="30" t="s">
        <v>67</v>
      </c>
      <c r="C22" s="31" t="s">
        <v>60</v>
      </c>
      <c r="D22" s="14"/>
      <c r="E22" s="14">
        <v>-400</v>
      </c>
      <c r="F22" s="32" t="s">
        <v>56</v>
      </c>
    </row>
    <row r="23" spans="1:6" x14ac:dyDescent="0.4">
      <c r="A23" s="25">
        <v>45413</v>
      </c>
      <c r="B23" s="30" t="s">
        <v>68</v>
      </c>
      <c r="C23" s="31" t="s">
        <v>60</v>
      </c>
      <c r="D23" s="14"/>
      <c r="E23" s="14">
        <v>-400</v>
      </c>
      <c r="F23" s="32" t="s">
        <v>56</v>
      </c>
    </row>
    <row r="24" spans="1:6" x14ac:dyDescent="0.4">
      <c r="A24" s="25">
        <v>45413</v>
      </c>
      <c r="B24" s="29" t="s">
        <v>111</v>
      </c>
      <c r="C24" s="27" t="s">
        <v>55</v>
      </c>
      <c r="D24" s="1"/>
      <c r="E24" s="1">
        <v>-400</v>
      </c>
      <c r="F24" s="28" t="s">
        <v>56</v>
      </c>
    </row>
    <row r="25" spans="1:6" x14ac:dyDescent="0.4">
      <c r="A25" s="25">
        <v>45413</v>
      </c>
      <c r="B25" s="30" t="s">
        <v>69</v>
      </c>
      <c r="C25" s="31" t="s">
        <v>60</v>
      </c>
      <c r="D25" s="14"/>
      <c r="E25" s="14">
        <v>-400</v>
      </c>
      <c r="F25" s="32" t="s">
        <v>56</v>
      </c>
    </row>
    <row r="26" spans="1:6" ht="24" thickBot="1" x14ac:dyDescent="0.45">
      <c r="A26" s="55"/>
      <c r="B26" s="56"/>
      <c r="C26" s="7" t="s">
        <v>70</v>
      </c>
      <c r="D26" s="8">
        <f>SUM(D13:D25)</f>
        <v>0</v>
      </c>
      <c r="E26" s="8">
        <f>SUM(E13:E25)</f>
        <v>-5700</v>
      </c>
      <c r="F26" s="9"/>
    </row>
    <row r="27" spans="1:6" ht="16" thickTop="1" x14ac:dyDescent="0.4"/>
  </sheetData>
  <mergeCells count="10">
    <mergeCell ref="B8:C8"/>
    <mergeCell ref="B9:C9"/>
    <mergeCell ref="A11:F11"/>
    <mergeCell ref="A26:B26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5" xr:uid="{0D26B04B-BA70-4F87-A080-5347132F69E6}">
      <formula1>"探訪資助,助學善款,探訪活動支出,新興學生"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AC9EE-2960-45B9-9064-3E7447104A1E}">
  <dimension ref="A1:F27"/>
  <sheetViews>
    <sheetView showGridLines="0" topLeftCell="A15" zoomScale="90" zoomScaleNormal="90" workbookViewId="0">
      <selection activeCell="E21" sqref="E21:E25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114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0</v>
      </c>
    </row>
    <row r="6" spans="1:6" ht="22" customHeight="1" x14ac:dyDescent="0.4">
      <c r="A6" s="19" t="s">
        <v>43</v>
      </c>
      <c r="B6" s="48" t="s">
        <v>115</v>
      </c>
      <c r="C6" s="49"/>
      <c r="D6" s="12">
        <f>May!D9</f>
        <v>5969.2099999999991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-5700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269.20999999999913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45444</v>
      </c>
      <c r="B13" s="29" t="s">
        <v>57</v>
      </c>
      <c r="C13" s="27" t="s">
        <v>55</v>
      </c>
      <c r="D13" s="1"/>
      <c r="E13" s="1">
        <v>-500</v>
      </c>
      <c r="F13" s="28" t="s">
        <v>56</v>
      </c>
    </row>
    <row r="14" spans="1:6" x14ac:dyDescent="0.4">
      <c r="A14" s="25">
        <v>45444</v>
      </c>
      <c r="B14" s="29" t="s">
        <v>58</v>
      </c>
      <c r="C14" s="27" t="s">
        <v>55</v>
      </c>
      <c r="D14" s="1"/>
      <c r="E14" s="1">
        <v>-500</v>
      </c>
      <c r="F14" s="28" t="s">
        <v>56</v>
      </c>
    </row>
    <row r="15" spans="1:6" x14ac:dyDescent="0.4">
      <c r="A15" s="25">
        <v>45444</v>
      </c>
      <c r="B15" s="30" t="s">
        <v>59</v>
      </c>
      <c r="C15" s="31" t="s">
        <v>60</v>
      </c>
      <c r="D15" s="14"/>
      <c r="E15" s="14">
        <v>-400</v>
      </c>
      <c r="F15" s="32" t="s">
        <v>56</v>
      </c>
    </row>
    <row r="16" spans="1:6" x14ac:dyDescent="0.4">
      <c r="A16" s="25">
        <v>45444</v>
      </c>
      <c r="B16" s="30" t="s">
        <v>61</v>
      </c>
      <c r="C16" s="31" t="s">
        <v>60</v>
      </c>
      <c r="D16" s="14"/>
      <c r="E16" s="14">
        <v>-600</v>
      </c>
      <c r="F16" s="32" t="s">
        <v>56</v>
      </c>
    </row>
    <row r="17" spans="1:6" x14ac:dyDescent="0.4">
      <c r="A17" s="25">
        <v>45444</v>
      </c>
      <c r="B17" s="30" t="s">
        <v>62</v>
      </c>
      <c r="C17" s="31" t="s">
        <v>60</v>
      </c>
      <c r="D17" s="14"/>
      <c r="E17" s="14">
        <v>-400</v>
      </c>
      <c r="F17" s="32" t="s">
        <v>56</v>
      </c>
    </row>
    <row r="18" spans="1:6" x14ac:dyDescent="0.4">
      <c r="A18" s="25">
        <v>45444</v>
      </c>
      <c r="B18" s="30" t="s">
        <v>63</v>
      </c>
      <c r="C18" s="31" t="s">
        <v>60</v>
      </c>
      <c r="D18" s="14"/>
      <c r="E18" s="14">
        <v>-400</v>
      </c>
      <c r="F18" s="32" t="s">
        <v>56</v>
      </c>
    </row>
    <row r="19" spans="1:6" x14ac:dyDescent="0.4">
      <c r="A19" s="25">
        <v>45444</v>
      </c>
      <c r="B19" s="30" t="s">
        <v>64</v>
      </c>
      <c r="C19" s="31" t="s">
        <v>60</v>
      </c>
      <c r="D19" s="14"/>
      <c r="E19" s="14">
        <v>-400</v>
      </c>
      <c r="F19" s="32" t="s">
        <v>56</v>
      </c>
    </row>
    <row r="20" spans="1:6" x14ac:dyDescent="0.4">
      <c r="A20" s="25">
        <v>45444</v>
      </c>
      <c r="B20" s="30" t="s">
        <v>65</v>
      </c>
      <c r="C20" s="31" t="s">
        <v>60</v>
      </c>
      <c r="D20" s="14"/>
      <c r="E20" s="14">
        <v>-400</v>
      </c>
      <c r="F20" s="32" t="s">
        <v>56</v>
      </c>
    </row>
    <row r="21" spans="1:6" x14ac:dyDescent="0.4">
      <c r="A21" s="25">
        <v>45444</v>
      </c>
      <c r="B21" s="30" t="s">
        <v>66</v>
      </c>
      <c r="C21" s="31" t="s">
        <v>60</v>
      </c>
      <c r="D21" s="14"/>
      <c r="E21" s="14">
        <v>-500</v>
      </c>
      <c r="F21" s="32" t="s">
        <v>56</v>
      </c>
    </row>
    <row r="22" spans="1:6" x14ac:dyDescent="0.4">
      <c r="A22" s="25">
        <v>45444</v>
      </c>
      <c r="B22" s="30" t="s">
        <v>67</v>
      </c>
      <c r="C22" s="31" t="s">
        <v>60</v>
      </c>
      <c r="D22" s="14"/>
      <c r="E22" s="14">
        <v>-400</v>
      </c>
      <c r="F22" s="32" t="s">
        <v>56</v>
      </c>
    </row>
    <row r="23" spans="1:6" x14ac:dyDescent="0.4">
      <c r="A23" s="25">
        <v>45444</v>
      </c>
      <c r="B23" s="30" t="s">
        <v>68</v>
      </c>
      <c r="C23" s="31" t="s">
        <v>60</v>
      </c>
      <c r="D23" s="14"/>
      <c r="E23" s="14">
        <v>-400</v>
      </c>
      <c r="F23" s="32" t="s">
        <v>56</v>
      </c>
    </row>
    <row r="24" spans="1:6" x14ac:dyDescent="0.4">
      <c r="A24" s="25">
        <v>45444</v>
      </c>
      <c r="B24" s="29" t="s">
        <v>111</v>
      </c>
      <c r="C24" s="27" t="s">
        <v>55</v>
      </c>
      <c r="D24" s="1"/>
      <c r="E24" s="1">
        <v>-400</v>
      </c>
      <c r="F24" s="28" t="s">
        <v>56</v>
      </c>
    </row>
    <row r="25" spans="1:6" x14ac:dyDescent="0.4">
      <c r="A25" s="25">
        <v>45444</v>
      </c>
      <c r="B25" s="30" t="s">
        <v>69</v>
      </c>
      <c r="C25" s="31" t="s">
        <v>60</v>
      </c>
      <c r="D25" s="14"/>
      <c r="E25" s="14">
        <v>-400</v>
      </c>
      <c r="F25" s="32" t="s">
        <v>56</v>
      </c>
    </row>
    <row r="26" spans="1:6" ht="24" thickBot="1" x14ac:dyDescent="0.45">
      <c r="A26" s="55"/>
      <c r="B26" s="56"/>
      <c r="C26" s="7" t="s">
        <v>70</v>
      </c>
      <c r="D26" s="8">
        <f>SUM(D13:D25)</f>
        <v>0</v>
      </c>
      <c r="E26" s="8">
        <f>SUM(E13:E25)</f>
        <v>-5700</v>
      </c>
      <c r="F26" s="9"/>
    </row>
    <row r="27" spans="1:6" ht="16" thickTop="1" x14ac:dyDescent="0.4"/>
  </sheetData>
  <mergeCells count="10">
    <mergeCell ref="B8:C8"/>
    <mergeCell ref="B9:C9"/>
    <mergeCell ref="A11:F11"/>
    <mergeCell ref="A26:B26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5" xr:uid="{C4979685-85DB-418A-95EF-9D73F1496FC9}">
      <formula1>"探訪資助,助學善款,探訪活動支出,新興學生"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AD233-9E2E-44D8-8FDD-8D0C59C9E78F}">
  <dimension ref="A1:F15"/>
  <sheetViews>
    <sheetView showGridLines="0" zoomScale="90" zoomScaleNormal="90" workbookViewId="0"/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7" width="8.81640625" style="22"/>
    <col min="8" max="8" width="10.81640625" style="22" customWidth="1"/>
    <col min="9" max="9" width="18.7265625" style="22" customWidth="1"/>
    <col min="10" max="10" width="12.7265625" style="22" customWidth="1"/>
    <col min="11" max="11" width="16.6328125" style="22" customWidth="1"/>
    <col min="12" max="12" width="42.54296875" style="22" customWidth="1"/>
    <col min="13" max="16384" width="8.81640625" style="22"/>
  </cols>
  <sheetData>
    <row r="1" spans="1:6" ht="16" thickBot="1" x14ac:dyDescent="0.45"/>
    <row r="2" spans="1:6" ht="22" customHeight="1" thickTop="1" x14ac:dyDescent="0.4">
      <c r="A2" s="57" t="s">
        <v>116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0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0</v>
      </c>
    </row>
    <row r="6" spans="1:6" ht="22" customHeight="1" x14ac:dyDescent="0.4">
      <c r="A6" s="19" t="s">
        <v>43</v>
      </c>
      <c r="B6" s="48" t="s">
        <v>117</v>
      </c>
      <c r="C6" s="49"/>
      <c r="D6" s="12">
        <f>Jun!D9</f>
        <v>269.20999999999913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0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269.20999999999913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/>
      <c r="B13" s="30"/>
      <c r="C13" s="31"/>
      <c r="D13" s="14"/>
      <c r="E13" s="14"/>
      <c r="F13" s="32"/>
    </row>
    <row r="14" spans="1:6" ht="24" thickBot="1" x14ac:dyDescent="0.45">
      <c r="A14" s="55"/>
      <c r="B14" s="56"/>
      <c r="C14" s="7" t="s">
        <v>70</v>
      </c>
      <c r="D14" s="8">
        <f>SUM(D13:D13)</f>
        <v>0</v>
      </c>
      <c r="E14" s="8">
        <f>SUM(E13:E13)</f>
        <v>0</v>
      </c>
      <c r="F14" s="9"/>
    </row>
    <row r="15" spans="1:6" ht="16" thickTop="1" x14ac:dyDescent="0.4"/>
  </sheetData>
  <mergeCells count="10">
    <mergeCell ref="B8:C8"/>
    <mergeCell ref="B9:C9"/>
    <mergeCell ref="A11:F11"/>
    <mergeCell ref="A14:B14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" xr:uid="{0CF6805E-D6C1-4A54-8B25-86CEBC5CB4FB}">
      <formula1>"探訪資助,助學善款,探訪活動支出,新興學生"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FD766-E840-4676-AC28-8FC10BDAD191}">
  <dimension ref="A1:F43"/>
  <sheetViews>
    <sheetView showGridLines="0" zoomScale="90" zoomScaleNormal="90" workbookViewId="0">
      <selection activeCell="B16" sqref="B16"/>
    </sheetView>
  </sheetViews>
  <sheetFormatPr defaultColWidth="8.81640625" defaultRowHeight="15.5" x14ac:dyDescent="0.4"/>
  <cols>
    <col min="1" max="1" width="12.6328125" style="22" customWidth="1"/>
    <col min="2" max="2" width="20.6328125" style="22" customWidth="1"/>
    <col min="3" max="3" width="12.7265625" style="22" customWidth="1"/>
    <col min="4" max="4" width="17.7265625" style="22" customWidth="1"/>
    <col min="5" max="5" width="15.54296875" style="22" customWidth="1"/>
    <col min="6" max="6" width="14.6328125" style="22" customWidth="1"/>
    <col min="7" max="16384" width="8.81640625" style="22"/>
  </cols>
  <sheetData>
    <row r="1" spans="1:6" ht="16" thickBot="1" x14ac:dyDescent="0.45"/>
    <row r="2" spans="1:6" ht="22" customHeight="1" thickTop="1" x14ac:dyDescent="0.4">
      <c r="A2" s="57" t="s">
        <v>118</v>
      </c>
      <c r="B2" s="58"/>
      <c r="C2" s="58"/>
      <c r="D2" s="59"/>
    </row>
    <row r="3" spans="1:6" ht="22" customHeight="1" x14ac:dyDescent="0.4">
      <c r="A3" s="10" t="s">
        <v>38</v>
      </c>
      <c r="B3" s="60" t="s">
        <v>39</v>
      </c>
      <c r="C3" s="61"/>
      <c r="D3" s="11" t="s">
        <v>40</v>
      </c>
    </row>
    <row r="4" spans="1:6" ht="22" customHeight="1" x14ac:dyDescent="0.4">
      <c r="A4" s="18" t="s">
        <v>41</v>
      </c>
      <c r="B4" s="48" t="s">
        <v>3</v>
      </c>
      <c r="C4" s="49"/>
      <c r="D4" s="12">
        <f>SUMIF(F:F,"探訪資助",D:D)</f>
        <v>9725</v>
      </c>
    </row>
    <row r="5" spans="1:6" ht="22" customHeight="1" x14ac:dyDescent="0.4">
      <c r="A5" s="18" t="s">
        <v>41</v>
      </c>
      <c r="B5" s="48" t="s">
        <v>42</v>
      </c>
      <c r="C5" s="49"/>
      <c r="D5" s="12">
        <f>SUMIF(F:F,B5,D:D)</f>
        <v>33900</v>
      </c>
    </row>
    <row r="6" spans="1:6" ht="22" customHeight="1" x14ac:dyDescent="0.4">
      <c r="A6" s="19" t="s">
        <v>43</v>
      </c>
      <c r="B6" s="48" t="s">
        <v>119</v>
      </c>
      <c r="C6" s="49"/>
      <c r="D6" s="12">
        <f>Jul!D9</f>
        <v>269.20999999999913</v>
      </c>
    </row>
    <row r="7" spans="1:6" ht="22" customHeight="1" x14ac:dyDescent="0.4">
      <c r="A7" s="20" t="s">
        <v>45</v>
      </c>
      <c r="B7" s="48" t="s">
        <v>46</v>
      </c>
      <c r="C7" s="49"/>
      <c r="D7" s="12">
        <f>SUMIF(F:F,B7,E:E)</f>
        <v>-7284.1</v>
      </c>
    </row>
    <row r="8" spans="1:6" ht="22" customHeight="1" x14ac:dyDescent="0.4">
      <c r="A8" s="20" t="s">
        <v>45</v>
      </c>
      <c r="B8" s="48" t="s">
        <v>47</v>
      </c>
      <c r="C8" s="49"/>
      <c r="D8" s="12">
        <f>SUMIF(F:F,"新興學生",E:E)</f>
        <v>0</v>
      </c>
    </row>
    <row r="9" spans="1:6" ht="22" customHeight="1" thickBot="1" x14ac:dyDescent="0.45">
      <c r="A9" s="21" t="s">
        <v>48</v>
      </c>
      <c r="B9" s="50" t="s">
        <v>49</v>
      </c>
      <c r="C9" s="51"/>
      <c r="D9" s="13">
        <f>SUM(D4:D8)</f>
        <v>36610.11</v>
      </c>
    </row>
    <row r="10" spans="1:6" ht="19.5" thickTop="1" thickBot="1" x14ac:dyDescent="0.45">
      <c r="A10" s="23"/>
      <c r="B10" s="24"/>
      <c r="C10" s="15"/>
      <c r="D10" s="4"/>
    </row>
    <row r="11" spans="1:6" ht="24" thickTop="1" x14ac:dyDescent="0.4">
      <c r="A11" s="52" t="s">
        <v>50</v>
      </c>
      <c r="B11" s="53"/>
      <c r="C11" s="53"/>
      <c r="D11" s="53"/>
      <c r="E11" s="53"/>
      <c r="F11" s="54"/>
    </row>
    <row r="12" spans="1:6" ht="18.5" x14ac:dyDescent="0.4">
      <c r="A12" s="5" t="s">
        <v>51</v>
      </c>
      <c r="B12" s="2" t="s">
        <v>52</v>
      </c>
      <c r="C12" s="2" t="s">
        <v>53</v>
      </c>
      <c r="D12" s="2" t="s">
        <v>41</v>
      </c>
      <c r="E12" s="2" t="s">
        <v>45</v>
      </c>
      <c r="F12" s="6" t="s">
        <v>38</v>
      </c>
    </row>
    <row r="13" spans="1:6" x14ac:dyDescent="0.4">
      <c r="A13" s="25">
        <v>45520</v>
      </c>
      <c r="B13" s="26" t="s">
        <v>77</v>
      </c>
      <c r="C13" s="27" t="s">
        <v>78</v>
      </c>
      <c r="D13" s="1">
        <v>500</v>
      </c>
      <c r="E13" s="1"/>
      <c r="F13" s="28" t="s">
        <v>79</v>
      </c>
    </row>
    <row r="14" spans="1:6" x14ac:dyDescent="0.4">
      <c r="A14" s="25">
        <v>45520</v>
      </c>
      <c r="B14" s="26" t="s">
        <v>120</v>
      </c>
      <c r="C14" s="35" t="s">
        <v>121</v>
      </c>
      <c r="D14" s="1">
        <v>2683</v>
      </c>
      <c r="E14" s="1"/>
      <c r="F14" s="28" t="s">
        <v>79</v>
      </c>
    </row>
    <row r="15" spans="1:6" x14ac:dyDescent="0.4">
      <c r="A15" s="25">
        <v>45520</v>
      </c>
      <c r="B15" s="26" t="s">
        <v>30</v>
      </c>
      <c r="C15" s="27" t="s">
        <v>78</v>
      </c>
      <c r="D15" s="1">
        <v>500</v>
      </c>
      <c r="E15" s="1"/>
      <c r="F15" s="28" t="s">
        <v>79</v>
      </c>
    </row>
    <row r="16" spans="1:6" x14ac:dyDescent="0.4">
      <c r="A16" s="25">
        <v>45520</v>
      </c>
      <c r="B16" s="26" t="s">
        <v>122</v>
      </c>
      <c r="C16" s="27" t="s">
        <v>78</v>
      </c>
      <c r="D16" s="1">
        <v>6000</v>
      </c>
      <c r="E16" s="1"/>
      <c r="F16" s="28" t="s">
        <v>79</v>
      </c>
    </row>
    <row r="17" spans="1:6" ht="31" x14ac:dyDescent="0.4">
      <c r="A17" s="25">
        <v>45520</v>
      </c>
      <c r="B17" s="29" t="s">
        <v>123</v>
      </c>
      <c r="C17" s="35" t="s">
        <v>124</v>
      </c>
      <c r="D17" s="1"/>
      <c r="E17" s="1">
        <v>-5984.1</v>
      </c>
      <c r="F17" s="28" t="s">
        <v>7</v>
      </c>
    </row>
    <row r="18" spans="1:6" x14ac:dyDescent="0.4">
      <c r="A18" s="25">
        <v>45520</v>
      </c>
      <c r="B18" s="29" t="s">
        <v>125</v>
      </c>
      <c r="C18" s="36" t="s">
        <v>126</v>
      </c>
      <c r="D18" s="1"/>
      <c r="E18" s="1">
        <v>-850</v>
      </c>
      <c r="F18" s="28" t="s">
        <v>7</v>
      </c>
    </row>
    <row r="19" spans="1:6" x14ac:dyDescent="0.4">
      <c r="A19" s="25">
        <v>45520</v>
      </c>
      <c r="B19" s="26" t="s">
        <v>127</v>
      </c>
      <c r="C19" s="35" t="s">
        <v>128</v>
      </c>
      <c r="D19" s="1"/>
      <c r="E19" s="1">
        <v>-400</v>
      </c>
      <c r="F19" s="28" t="s">
        <v>7</v>
      </c>
    </row>
    <row r="20" spans="1:6" x14ac:dyDescent="0.4">
      <c r="A20" s="25">
        <v>45520</v>
      </c>
      <c r="B20" s="38" t="s">
        <v>129</v>
      </c>
      <c r="C20" s="27" t="s">
        <v>78</v>
      </c>
      <c r="D20" s="1"/>
      <c r="E20" s="1">
        <v>-50</v>
      </c>
      <c r="F20" s="28" t="s">
        <v>7</v>
      </c>
    </row>
    <row r="21" spans="1:6" x14ac:dyDescent="0.4">
      <c r="A21" s="25">
        <v>45520</v>
      </c>
      <c r="B21" s="26" t="s">
        <v>130</v>
      </c>
      <c r="C21" s="27" t="s">
        <v>78</v>
      </c>
      <c r="D21" s="1">
        <v>42</v>
      </c>
      <c r="E21" s="1"/>
      <c r="F21" s="28" t="s">
        <v>79</v>
      </c>
    </row>
    <row r="22" spans="1:6" x14ac:dyDescent="0.4">
      <c r="A22" s="25">
        <v>45523</v>
      </c>
      <c r="B22" s="26" t="s">
        <v>26</v>
      </c>
      <c r="C22" s="27" t="s">
        <v>78</v>
      </c>
      <c r="D22" s="1">
        <v>2700</v>
      </c>
      <c r="E22" s="1"/>
      <c r="F22" s="28" t="s">
        <v>5</v>
      </c>
    </row>
    <row r="23" spans="1:6" x14ac:dyDescent="0.4">
      <c r="A23" s="25">
        <v>45523</v>
      </c>
      <c r="B23" s="26" t="s">
        <v>27</v>
      </c>
      <c r="C23" s="27" t="s">
        <v>78</v>
      </c>
      <c r="D23" s="1">
        <v>1800</v>
      </c>
      <c r="E23" s="1"/>
      <c r="F23" s="28" t="s">
        <v>5</v>
      </c>
    </row>
    <row r="24" spans="1:6" x14ac:dyDescent="0.4">
      <c r="A24" s="25">
        <v>45523</v>
      </c>
      <c r="B24" s="26" t="s">
        <v>28</v>
      </c>
      <c r="C24" s="27" t="s">
        <v>78</v>
      </c>
      <c r="D24" s="1">
        <v>2700</v>
      </c>
      <c r="E24" s="1"/>
      <c r="F24" s="28" t="s">
        <v>5</v>
      </c>
    </row>
    <row r="25" spans="1:6" x14ac:dyDescent="0.4">
      <c r="A25" s="25">
        <v>45523</v>
      </c>
      <c r="B25" s="26" t="s">
        <v>29</v>
      </c>
      <c r="C25" s="27" t="s">
        <v>78</v>
      </c>
      <c r="D25" s="1">
        <v>900</v>
      </c>
      <c r="E25" s="1"/>
      <c r="F25" s="28" t="s">
        <v>5</v>
      </c>
    </row>
    <row r="26" spans="1:6" x14ac:dyDescent="0.4">
      <c r="A26" s="25">
        <v>45523</v>
      </c>
      <c r="B26" s="26" t="s">
        <v>30</v>
      </c>
      <c r="C26" s="27" t="s">
        <v>78</v>
      </c>
      <c r="D26" s="1">
        <v>1800</v>
      </c>
      <c r="E26" s="1"/>
      <c r="F26" s="28" t="s">
        <v>5</v>
      </c>
    </row>
    <row r="27" spans="1:6" x14ac:dyDescent="0.4">
      <c r="A27" s="25">
        <v>45525</v>
      </c>
      <c r="B27" s="26" t="s">
        <v>23</v>
      </c>
      <c r="C27" s="27" t="s">
        <v>78</v>
      </c>
      <c r="D27" s="1">
        <v>900</v>
      </c>
      <c r="E27" s="1"/>
      <c r="F27" s="28" t="s">
        <v>5</v>
      </c>
    </row>
    <row r="28" spans="1:6" x14ac:dyDescent="0.4">
      <c r="A28" s="25">
        <v>45525</v>
      </c>
      <c r="B28" s="26" t="s">
        <v>24</v>
      </c>
      <c r="C28" s="27" t="s">
        <v>78</v>
      </c>
      <c r="D28" s="1">
        <v>100</v>
      </c>
      <c r="E28" s="1"/>
      <c r="F28" s="28" t="s">
        <v>5</v>
      </c>
    </row>
    <row r="29" spans="1:6" x14ac:dyDescent="0.4">
      <c r="A29" s="25">
        <v>45525</v>
      </c>
      <c r="B29" s="26" t="s">
        <v>25</v>
      </c>
      <c r="C29" s="27" t="s">
        <v>78</v>
      </c>
      <c r="D29" s="1">
        <v>100</v>
      </c>
      <c r="E29" s="1"/>
      <c r="F29" s="28" t="s">
        <v>5</v>
      </c>
    </row>
    <row r="30" spans="1:6" x14ac:dyDescent="0.4">
      <c r="A30" s="25">
        <v>45526</v>
      </c>
      <c r="B30" s="26" t="s">
        <v>35</v>
      </c>
      <c r="C30" s="27" t="s">
        <v>78</v>
      </c>
      <c r="D30" s="1">
        <v>900</v>
      </c>
      <c r="E30" s="1"/>
      <c r="F30" s="28" t="s">
        <v>5</v>
      </c>
    </row>
    <row r="31" spans="1:6" x14ac:dyDescent="0.4">
      <c r="A31" s="25">
        <v>45534</v>
      </c>
      <c r="B31" s="26" t="s">
        <v>8</v>
      </c>
      <c r="C31" s="27" t="s">
        <v>78</v>
      </c>
      <c r="D31" s="1">
        <v>2000</v>
      </c>
      <c r="E31" s="1"/>
      <c r="F31" s="28" t="s">
        <v>5</v>
      </c>
    </row>
    <row r="32" spans="1:6" x14ac:dyDescent="0.4">
      <c r="A32" s="25">
        <v>45534</v>
      </c>
      <c r="B32" s="26" t="s">
        <v>10</v>
      </c>
      <c r="C32" s="27" t="s">
        <v>78</v>
      </c>
      <c r="D32" s="1">
        <v>2000</v>
      </c>
      <c r="E32" s="1"/>
      <c r="F32" s="28" t="s">
        <v>5</v>
      </c>
    </row>
    <row r="33" spans="1:6" x14ac:dyDescent="0.4">
      <c r="A33" s="25">
        <v>45534</v>
      </c>
      <c r="B33" s="26" t="s">
        <v>11</v>
      </c>
      <c r="C33" s="27" t="s">
        <v>78</v>
      </c>
      <c r="D33" s="1">
        <v>2000</v>
      </c>
      <c r="E33" s="1"/>
      <c r="F33" s="28" t="s">
        <v>5</v>
      </c>
    </row>
    <row r="34" spans="1:6" x14ac:dyDescent="0.4">
      <c r="A34" s="25">
        <v>45534</v>
      </c>
      <c r="B34" s="26" t="s">
        <v>12</v>
      </c>
      <c r="C34" s="27" t="s">
        <v>78</v>
      </c>
      <c r="D34" s="1">
        <v>2000</v>
      </c>
      <c r="E34" s="1"/>
      <c r="F34" s="28" t="s">
        <v>5</v>
      </c>
    </row>
    <row r="35" spans="1:6" x14ac:dyDescent="0.4">
      <c r="A35" s="25">
        <v>45534</v>
      </c>
      <c r="B35" s="26" t="s">
        <v>13</v>
      </c>
      <c r="C35" s="27" t="s">
        <v>78</v>
      </c>
      <c r="D35" s="1">
        <v>2000</v>
      </c>
      <c r="E35" s="1"/>
      <c r="F35" s="28" t="s">
        <v>5</v>
      </c>
    </row>
    <row r="36" spans="1:6" x14ac:dyDescent="0.4">
      <c r="A36" s="25">
        <v>45534</v>
      </c>
      <c r="B36" s="26" t="s">
        <v>14</v>
      </c>
      <c r="C36" s="27" t="s">
        <v>78</v>
      </c>
      <c r="D36" s="1">
        <v>2000</v>
      </c>
      <c r="E36" s="1"/>
      <c r="F36" s="28" t="s">
        <v>5</v>
      </c>
    </row>
    <row r="37" spans="1:6" x14ac:dyDescent="0.4">
      <c r="A37" s="25">
        <v>45534</v>
      </c>
      <c r="B37" s="26" t="s">
        <v>15</v>
      </c>
      <c r="C37" s="27" t="s">
        <v>78</v>
      </c>
      <c r="D37" s="1">
        <v>2000</v>
      </c>
      <c r="E37" s="1"/>
      <c r="F37" s="28" t="s">
        <v>5</v>
      </c>
    </row>
    <row r="38" spans="1:6" x14ac:dyDescent="0.4">
      <c r="A38" s="25">
        <v>45534</v>
      </c>
      <c r="B38" s="26" t="s">
        <v>19</v>
      </c>
      <c r="C38" s="27" t="s">
        <v>78</v>
      </c>
      <c r="D38" s="1">
        <v>2000</v>
      </c>
      <c r="E38" s="1"/>
      <c r="F38" s="28" t="s">
        <v>5</v>
      </c>
    </row>
    <row r="39" spans="1:6" x14ac:dyDescent="0.4">
      <c r="A39" s="25">
        <v>45534</v>
      </c>
      <c r="B39" s="26" t="s">
        <v>22</v>
      </c>
      <c r="C39" s="27" t="s">
        <v>78</v>
      </c>
      <c r="D39" s="1">
        <v>2000</v>
      </c>
      <c r="E39" s="1"/>
      <c r="F39" s="28" t="s">
        <v>5</v>
      </c>
    </row>
    <row r="40" spans="1:6" x14ac:dyDescent="0.4">
      <c r="A40" s="25">
        <v>45535</v>
      </c>
      <c r="B40" s="26" t="s">
        <v>16</v>
      </c>
      <c r="C40" s="27" t="s">
        <v>78</v>
      </c>
      <c r="D40" s="1">
        <v>2000</v>
      </c>
      <c r="E40" s="1"/>
      <c r="F40" s="28" t="s">
        <v>5</v>
      </c>
    </row>
    <row r="41" spans="1:6" x14ac:dyDescent="0.4">
      <c r="A41" s="25">
        <v>45535</v>
      </c>
      <c r="B41" s="26" t="s">
        <v>17</v>
      </c>
      <c r="C41" s="27" t="s">
        <v>78</v>
      </c>
      <c r="D41" s="1">
        <v>2000</v>
      </c>
      <c r="E41" s="1"/>
      <c r="F41" s="28" t="s">
        <v>5</v>
      </c>
    </row>
    <row r="42" spans="1:6" ht="24" thickBot="1" x14ac:dyDescent="0.45">
      <c r="A42" s="55"/>
      <c r="B42" s="56"/>
      <c r="C42" s="7" t="s">
        <v>70</v>
      </c>
      <c r="D42" s="8">
        <f>SUM(D13:D41)</f>
        <v>43625</v>
      </c>
      <c r="E42" s="8">
        <f>SUM(E13:E41)</f>
        <v>-7284.1</v>
      </c>
      <c r="F42" s="9"/>
    </row>
    <row r="43" spans="1:6" ht="16" thickTop="1" x14ac:dyDescent="0.4"/>
  </sheetData>
  <sortState xmlns:xlrd2="http://schemas.microsoft.com/office/spreadsheetml/2017/richdata2" ref="A13:F41">
    <sortCondition ref="A13:A41"/>
  </sortState>
  <mergeCells count="10">
    <mergeCell ref="A2:D2"/>
    <mergeCell ref="B3:C3"/>
    <mergeCell ref="B4:C4"/>
    <mergeCell ref="B5:C5"/>
    <mergeCell ref="B6:C6"/>
    <mergeCell ref="B7:C7"/>
    <mergeCell ref="B8:C8"/>
    <mergeCell ref="B9:C9"/>
    <mergeCell ref="A11:F11"/>
    <mergeCell ref="A42:B42"/>
  </mergeCells>
  <phoneticPr fontId="1" type="noConversion"/>
  <dataValidations count="1">
    <dataValidation type="list" allowBlank="1" showInputMessage="1" showErrorMessage="1" sqref="F13:F41" xr:uid="{4B37750C-ED1A-456A-938F-51148F4C67F2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</vt:i4>
      </vt:variant>
    </vt:vector>
  </HeadingPairs>
  <TitlesOfParts>
    <vt:vector size="14" baseType="lpstr">
      <vt:lpstr>全年金額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Mar!Print_Titles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Leung</dc:creator>
  <cp:keywords/>
  <dc:description/>
  <cp:lastModifiedBy>Andy Leung</cp:lastModifiedBy>
  <cp:revision/>
  <cp:lastPrinted>2025-01-01T02:50:53Z</cp:lastPrinted>
  <dcterms:created xsi:type="dcterms:W3CDTF">2024-10-04T02:15:18Z</dcterms:created>
  <dcterms:modified xsi:type="dcterms:W3CDTF">2025-03-29T01:49:00Z</dcterms:modified>
  <cp:category/>
  <cp:contentStatus/>
</cp:coreProperties>
</file>